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795" windowHeight="12075"/>
  </bookViews>
  <sheets>
    <sheet name="Форма итог МФ" sheetId="1" r:id="rId1"/>
    <sheet name="Лист1" sheetId="2" r:id="rId2"/>
    <sheet name="Лист2" sheetId="3" r:id="rId3"/>
  </sheets>
  <definedNames>
    <definedName name="_xlnm._FilterDatabase" localSheetId="0" hidden="1">'Форма итог МФ'!$A$10:$V$160</definedName>
    <definedName name="_xlnm.Print_Titles" localSheetId="0">'Форма итог МФ'!$8:$10</definedName>
    <definedName name="_xlnm.Print_Area" localSheetId="0">'Форма итог МФ'!$A$1:$V$160</definedName>
  </definedNames>
  <calcPr calcId="125725"/>
</workbook>
</file>

<file path=xl/calcChain.xml><?xml version="1.0" encoding="utf-8"?>
<calcChain xmlns="http://schemas.openxmlformats.org/spreadsheetml/2006/main">
  <c r="T121" i="1"/>
  <c r="M58"/>
  <c r="N58"/>
  <c r="O58"/>
  <c r="P58"/>
  <c r="Q58"/>
  <c r="R58"/>
  <c r="S58"/>
  <c r="T58"/>
  <c r="U58"/>
  <c r="M50"/>
  <c r="N50"/>
  <c r="O50"/>
  <c r="P50"/>
  <c r="Q50"/>
  <c r="R50"/>
  <c r="S50"/>
  <c r="T50"/>
  <c r="U50"/>
  <c r="M48"/>
  <c r="N48"/>
  <c r="O48"/>
  <c r="P48"/>
  <c r="Q48"/>
  <c r="R48"/>
  <c r="S48"/>
  <c r="T48"/>
  <c r="U48"/>
  <c r="M46"/>
  <c r="N46"/>
  <c r="O46"/>
  <c r="P46"/>
  <c r="Q46"/>
  <c r="R46"/>
  <c r="S46"/>
  <c r="T46"/>
  <c r="U46"/>
  <c r="M41"/>
  <c r="N41"/>
  <c r="O41"/>
  <c r="P41"/>
  <c r="Q41"/>
  <c r="R41"/>
  <c r="S41"/>
  <c r="T41"/>
  <c r="U41"/>
  <c r="M159"/>
  <c r="N159"/>
  <c r="O159"/>
  <c r="P159"/>
  <c r="Q159"/>
  <c r="R159"/>
  <c r="S159"/>
  <c r="T159"/>
  <c r="U159"/>
  <c r="L159"/>
  <c r="M121"/>
  <c r="N121"/>
  <c r="O121"/>
  <c r="P121"/>
  <c r="Q121"/>
  <c r="R121"/>
  <c r="S121"/>
  <c r="L121"/>
  <c r="M101"/>
  <c r="N101"/>
  <c r="O101"/>
  <c r="P101"/>
  <c r="Q101"/>
  <c r="R101"/>
  <c r="S101"/>
  <c r="T101"/>
  <c r="U101"/>
  <c r="L101"/>
  <c r="L58"/>
  <c r="L50"/>
  <c r="L41"/>
  <c r="L48"/>
  <c r="L46"/>
  <c r="K33" i="3"/>
  <c r="L33"/>
  <c r="M33"/>
  <c r="N33"/>
  <c r="O33"/>
  <c r="P33"/>
  <c r="Q33"/>
  <c r="R33"/>
  <c r="I33"/>
  <c r="J33"/>
  <c r="U121" i="1"/>
  <c r="M116"/>
  <c r="N116"/>
  <c r="O116"/>
  <c r="P116"/>
  <c r="Q116"/>
  <c r="R116"/>
  <c r="S116"/>
  <c r="T116"/>
  <c r="U116"/>
  <c r="L116"/>
  <c r="M96" l="1"/>
  <c r="N96"/>
  <c r="O96"/>
  <c r="P96"/>
  <c r="Q96"/>
  <c r="R96"/>
  <c r="S96"/>
  <c r="T96"/>
  <c r="U96"/>
  <c r="L96"/>
  <c r="M92"/>
  <c r="N92"/>
  <c r="O92"/>
  <c r="P92"/>
  <c r="Q92"/>
  <c r="R92"/>
  <c r="S92"/>
  <c r="T92"/>
  <c r="U92"/>
  <c r="L92"/>
  <c r="M83"/>
  <c r="N83"/>
  <c r="O83"/>
  <c r="P83"/>
  <c r="W83" s="1"/>
  <c r="Q83"/>
  <c r="R83"/>
  <c r="S83"/>
  <c r="T83"/>
  <c r="U83"/>
  <c r="L83"/>
  <c r="M76"/>
  <c r="N76"/>
  <c r="O76"/>
  <c r="P76"/>
  <c r="Q76"/>
  <c r="R76"/>
  <c r="S76"/>
  <c r="T76"/>
  <c r="U76"/>
  <c r="L76"/>
  <c r="M127" l="1"/>
  <c r="N127"/>
  <c r="O127"/>
  <c r="Q127"/>
  <c r="R127"/>
  <c r="T127"/>
  <c r="U127"/>
  <c r="L127"/>
  <c r="H1" i="2"/>
  <c r="I1"/>
  <c r="J1"/>
  <c r="K1"/>
  <c r="L1"/>
  <c r="M1"/>
  <c r="G1"/>
  <c r="H41"/>
  <c r="J41"/>
  <c r="L41"/>
  <c r="G41"/>
  <c r="H40"/>
  <c r="J40"/>
  <c r="L40"/>
  <c r="G40"/>
  <c r="H39"/>
  <c r="J39"/>
  <c r="L39"/>
  <c r="G39"/>
  <c r="H38"/>
  <c r="J38"/>
  <c r="L38"/>
  <c r="G38"/>
  <c r="H37"/>
  <c r="J37"/>
  <c r="L37"/>
  <c r="G37"/>
  <c r="H36"/>
  <c r="J36"/>
  <c r="L36"/>
  <c r="G36"/>
  <c r="H35"/>
  <c r="J35"/>
  <c r="L35"/>
  <c r="G35"/>
  <c r="H34"/>
  <c r="J34"/>
  <c r="L34"/>
  <c r="G34"/>
  <c r="H14"/>
  <c r="J14"/>
  <c r="L14"/>
  <c r="G14"/>
  <c r="H13"/>
  <c r="J13"/>
  <c r="L13"/>
  <c r="G13"/>
  <c r="H12"/>
  <c r="J12"/>
  <c r="L12"/>
  <c r="G12"/>
  <c r="H10"/>
  <c r="J10"/>
  <c r="L10"/>
  <c r="G10"/>
  <c r="H8"/>
  <c r="J8"/>
  <c r="L8"/>
  <c r="G8"/>
  <c r="G9"/>
  <c r="H9"/>
  <c r="J9"/>
  <c r="L9"/>
  <c r="H7"/>
  <c r="J7"/>
  <c r="L7"/>
  <c r="G7"/>
  <c r="H6"/>
  <c r="J6"/>
  <c r="L6"/>
  <c r="G6"/>
  <c r="H5"/>
  <c r="J5"/>
  <c r="L5"/>
  <c r="G5"/>
  <c r="H4"/>
  <c r="J4"/>
  <c r="L4"/>
  <c r="G4"/>
  <c r="H3"/>
  <c r="J3"/>
  <c r="L3"/>
  <c r="G3"/>
  <c r="L27"/>
  <c r="J27"/>
  <c r="Q125" i="1"/>
  <c r="R125"/>
  <c r="S125"/>
  <c r="T125"/>
  <c r="U125"/>
  <c r="N125"/>
  <c r="N103"/>
  <c r="N60" s="1"/>
  <c r="O103"/>
  <c r="O60" s="1"/>
  <c r="P103"/>
  <c r="P60" s="1"/>
  <c r="Q103"/>
  <c r="Q60" s="1"/>
  <c r="R103"/>
  <c r="R60" s="1"/>
  <c r="S103"/>
  <c r="S60" s="1"/>
  <c r="T103"/>
  <c r="T60" s="1"/>
  <c r="S127"/>
  <c r="Q105" l="1"/>
  <c r="T105"/>
  <c r="N105"/>
  <c r="N19"/>
  <c r="Q19"/>
  <c r="T19"/>
  <c r="Q11" l="1"/>
  <c r="T11"/>
  <c r="N11"/>
  <c r="P127" l="1"/>
  <c r="S105"/>
  <c r="P125"/>
  <c r="U103" l="1"/>
  <c r="U60" s="1"/>
  <c r="O125"/>
  <c r="P105"/>
  <c r="M125"/>
  <c r="M103"/>
  <c r="M60" s="1"/>
  <c r="O105" l="1"/>
  <c r="R105"/>
  <c r="U105"/>
  <c r="M105"/>
  <c r="P19"/>
  <c r="M19"/>
  <c r="S19"/>
  <c r="U19" l="1"/>
  <c r="O19"/>
  <c r="R19"/>
  <c r="P11"/>
  <c r="S11"/>
  <c r="M11"/>
  <c r="O11" l="1"/>
  <c r="R11"/>
  <c r="U11"/>
  <c r="L125" l="1"/>
  <c r="L103" l="1"/>
  <c r="L60" s="1"/>
  <c r="L19" l="1"/>
  <c r="L105"/>
  <c r="L11" l="1"/>
</calcChain>
</file>

<file path=xl/sharedStrings.xml><?xml version="1.0" encoding="utf-8"?>
<sst xmlns="http://schemas.openxmlformats.org/spreadsheetml/2006/main" count="1882" uniqueCount="204">
  <si>
    <t>Предложения по формированию бюджетных ассигнований федерального бюджета на реализацию государственной программы Российской Федерации на 2016-2019 годы и по внесению изменений в государственную программу Российской Федерации</t>
  </si>
  <si>
    <t>(наименование государственной программы)</t>
  </si>
  <si>
    <t>Наименование субъекта бюджетного планирования, являющегося ответственным исполнителем государственной программы</t>
  </si>
  <si>
    <t>(ответственный исполнитель)</t>
  </si>
  <si>
    <t>№ п/п</t>
  </si>
  <si>
    <t>Наименование государственной программы Российской Федерации, подпрограммы, основного мероприятия, мероприятия, ведомственной целевой программы, федеральной целевой программы, показателя (индикатора)</t>
  </si>
  <si>
    <t>Коды бюджетной классификации</t>
  </si>
  <si>
    <t>Ед. изм</t>
  </si>
  <si>
    <t>2017 год</t>
  </si>
  <si>
    <t>2018 год</t>
  </si>
  <si>
    <t>2019 год</t>
  </si>
  <si>
    <t>Связь основных мероприятий государственной программы (подпрограмм) с показателями (индикаторами)</t>
  </si>
  <si>
    <t>ГП</t>
  </si>
  <si>
    <t>ПП</t>
  </si>
  <si>
    <t>ОМ</t>
  </si>
  <si>
    <t>ВР</t>
  </si>
  <si>
    <t xml:space="preserve">Предложения по корректировке объема бюджетных ассигнований (дополнительная потребность / сокращение) / значения индикаторов </t>
  </si>
  <si>
    <t>Х</t>
  </si>
  <si>
    <t>тыс. рублей</t>
  </si>
  <si>
    <t>01</t>
  </si>
  <si>
    <t>02</t>
  </si>
  <si>
    <t>04</t>
  </si>
  <si>
    <t xml:space="preserve">Подпрограмма 1 "Обеспечение условий доступности приоритетных объектов и услуг в приоритетных сферах жизнедеятельности 
инвалидов и других маломобильных групп населения"
</t>
  </si>
  <si>
    <t>069</t>
  </si>
  <si>
    <t>1</t>
  </si>
  <si>
    <t>06</t>
  </si>
  <si>
    <t>074</t>
  </si>
  <si>
    <t>172</t>
  </si>
  <si>
    <t>149</t>
  </si>
  <si>
    <t>244</t>
  </si>
  <si>
    <t>03</t>
  </si>
  <si>
    <t>521</t>
  </si>
  <si>
    <t>054</t>
  </si>
  <si>
    <t>071</t>
  </si>
  <si>
    <t>135</t>
  </si>
  <si>
    <t>611</t>
  </si>
  <si>
    <t>05</t>
  </si>
  <si>
    <t>2</t>
  </si>
  <si>
    <t xml:space="preserve">Подпрограмма 2 "Совершенствование системы комплексной реабилитации и абилитации инвалидов"
</t>
  </si>
  <si>
    <t>ПП 2</t>
  </si>
  <si>
    <t>ПП 1</t>
  </si>
  <si>
    <t>ОМ 2.1</t>
  </si>
  <si>
    <t>ОМ 1.5</t>
  </si>
  <si>
    <t>ОМ 1.4</t>
  </si>
  <si>
    <t>ОМ 1.3</t>
  </si>
  <si>
    <t>ОМ 1.2</t>
  </si>
  <si>
    <t>ОМ 1.1</t>
  </si>
  <si>
    <t>Основное мероприятие 2.1 "Нормативно-правовое и организационно-методическое обеспечение реализации мероприятий, направленных на совершенствование комплексной реабилитации и абилитации инвалидов"</t>
  </si>
  <si>
    <t>ОМ  2.2</t>
  </si>
  <si>
    <t>530</t>
  </si>
  <si>
    <t>Основное мероприятие 2.2 "Предоставление государственных гарантий инвалидам"</t>
  </si>
  <si>
    <t>ОМ  2.3</t>
  </si>
  <si>
    <t>Основное мероприятие 2.3 "Повышение квалификации специалистов в сфере реабилитации и абилитации инвалидов"</t>
  </si>
  <si>
    <t>777</t>
  </si>
  <si>
    <t>ОМ  2.4</t>
  </si>
  <si>
    <t>Основное мероприятие 2.4 "Оказание государственной поддержки общественным организациям инвалидов и иным некоммерческим организациям"</t>
  </si>
  <si>
    <t>630</t>
  </si>
  <si>
    <t>Основное мероприятие 2.5 "Реализация мероприятий, направленных на формирование современной отечественной отрасли производства товаров для инвалидов, в том числе средств реабилитации"</t>
  </si>
  <si>
    <t>ОМ 2.5</t>
  </si>
  <si>
    <t>Основное мероприятие 2.6 "Содействие реализации мероприятий субъектов Российской Федерации в сфере реабилитации и абилитации инвалидов"</t>
  </si>
  <si>
    <t>ОМ 2.6</t>
  </si>
  <si>
    <t>ПП 3</t>
  </si>
  <si>
    <t xml:space="preserve">Подпрограмма 3 "Совершенствование государственной системы медико-социальной экспертизы"
</t>
  </si>
  <si>
    <t>3</t>
  </si>
  <si>
    <t>ОМ 3.1</t>
  </si>
  <si>
    <t>612</t>
  </si>
  <si>
    <t>241</t>
  </si>
  <si>
    <t>111</t>
  </si>
  <si>
    <t>ОМ 3.2</t>
  </si>
  <si>
    <t>Основное мероприятие 3.1. "Совершенствование организации и проведения медико-социальной экспертизы"</t>
  </si>
  <si>
    <t>Основное мероприятие 3.2 "Повышение квалификации специалистов учреждений медико-социальной экспертизы".</t>
  </si>
  <si>
    <t>ОМ 3.3</t>
  </si>
  <si>
    <t>Основное мероприятие 3.3 "Организация и проведение пилотных проектов в субъектах Российской Федерации"</t>
  </si>
  <si>
    <t>112</t>
  </si>
  <si>
    <t>ОМ 3.4</t>
  </si>
  <si>
    <t>Основное мероприятие 3.4 "Обеспечение деятельности учреждений медико-социальной экспертизы"</t>
  </si>
  <si>
    <t>119</t>
  </si>
  <si>
    <t>242</t>
  </si>
  <si>
    <t>243</t>
  </si>
  <si>
    <t>831</t>
  </si>
  <si>
    <t>851</t>
  </si>
  <si>
    <t>852</t>
  </si>
  <si>
    <t>853</t>
  </si>
  <si>
    <t>ОМ 3.5</t>
  </si>
  <si>
    <t>Основное мероприятие 3.5 "Укрепление материально-технической базы учреждений медико-социальной экспертизы"</t>
  </si>
  <si>
    <t>810</t>
  </si>
  <si>
    <t>388</t>
  </si>
  <si>
    <t>Основное мероприятие 1.4 "Обеспечение информационной доступности для инвалидов"</t>
  </si>
  <si>
    <t xml:space="preserve">Основное мероприятие 1.5 "Организация социологических исследований и общественно-просветительских кампаний в сфере формирования доступной среды для инвалидов и других маломобильных групп населения
</t>
  </si>
  <si>
    <t>Основное мероприятие 1.2 "Содействие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населения"</t>
  </si>
  <si>
    <t xml:space="preserve">Основное мероприятие 1.3"Реализация мероприятий, направленных на расширение использования русского жестового языка"
</t>
  </si>
  <si>
    <t xml:space="preserve">Основное мероприятие 1.1 "Нормативно-правовое и организационно-методическое обеспечение реализации мероприятий в области формирования доступной среды"
</t>
  </si>
  <si>
    <t>Показатель 1 "Доля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объектов"</t>
  </si>
  <si>
    <t>Показатель 2 "Доля инвалидов, положительно оценивающих отношение населения к проблемам инвалидов, в общей численности опрошенных инвалидов"</t>
  </si>
  <si>
    <t>Показатель 3 "Доля субъектов Российской Федерации, сформировавших систему комплексной реабилитации и абилитации инвалидов, в том числе детей-инвалидов, соответствующую типовой программе субъекта Российской Федерации, в общем количестве субъектов Российской Федерации"</t>
  </si>
  <si>
    <t>процентов</t>
  </si>
  <si>
    <t>часов</t>
  </si>
  <si>
    <t>единиц</t>
  </si>
  <si>
    <t>Показатель 1.1 Доля субъектов Российской Федерации, имеющих сформированные и обновляемые карты доступности объектов и услуг, в общем количестве субъектов Российской Федерации</t>
  </si>
  <si>
    <t>Показатель 1.2 Доля приоритетных объектов, доступных для инвалидов и других маломобильных групп населения в сфере социальной защиты, в общем количестве приоритетных объектов в сфере социальной защиты</t>
  </si>
  <si>
    <t>Показатель 1. 3 Доля детей - инвалидов, которым созданы условия для получения качественного общего образования, от общей численности детей - инвалидов школьного возраста</t>
  </si>
  <si>
    <t>Показатель 1.4 Доля детей - инвалидов в возрасте от 5 до 18 лет, получающих дополнительное образование, от общей численности детей - инвалидов данного возраста</t>
  </si>
  <si>
    <t>Показатель 1.5 Доля приоритетных объектов органов службы занятости, доступных для инвалидов и других маломобильных групп населения, в общем количестве объектов органов службы занятости</t>
  </si>
  <si>
    <t>Показатель 1.6 Доля приоритетных объектов, доступных для инвалидов и других маломобильных групп населения в сфере здравоохранения, в общем количестве приоритетных объектов в сфере здравоохранения</t>
  </si>
  <si>
    <t>Показатель 1.7 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</si>
  <si>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Показатель 1.8 Доля детей - инвалидов в возрасте от 1.5 до 7 лет, охваченных дошкольным образованием, от общей численности детей - инвалидов данного возраста</t>
  </si>
  <si>
    <t>Показатель 1.9 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</si>
  <si>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Показатель 1.10 Доля приоритетных объектов, доступных для инвалидов и других маломобильных групп населения в сфере культуры, в общем количестве приоритетных объектов в сфере культуры</t>
  </si>
  <si>
    <t>Показатель 1.11 Доля парка подвижного состава автомобильного и городского наземного электрического транспорта общего пользования, оборудованного для перевозки маломобильных групп населения, в парке этого подвижного состава (автобусного, трамвайного, троллейбусного)</t>
  </si>
  <si>
    <t>Показатель 1.12 Доля станций метро доступных для инвалидов в общем количестве станций метро</t>
  </si>
  <si>
    <t>Показатель 1.13 Доля приоритетных объектов транспортной инфраструктуры, доступных для инвалидов и других маломобильных групп населения, в общем количестве приоритетных объектов транспортной инфраструктуры</t>
  </si>
  <si>
    <t>Показатель 1.14 Количество произведенных и транслированных субтитров для субтитрирования телевизионных программ общероссийских обязательных общедоступных каналов</t>
  </si>
  <si>
    <t>Показатель 1.15 Доля лиц с ограниченными возможностями здоровья и инвалидов от 6 до 18 лет, систематически занимающихся физкультурой и спортом, в общей численности данной категории населения</t>
  </si>
  <si>
    <t>Показатель 1.16 Доля приоритетных объектов, доступных для инвалидов и друтих маломобильных групп населения в сфере физической культуры и спорта в общем количестве приоритетных объектов</t>
  </si>
  <si>
    <t>Показатель 1.17 Доля граждан, признающих навыки, достоинства и способности инвалидов, в общей численности опрошенных граждан</t>
  </si>
  <si>
    <t>Показатель 1.18 Количество игровых, неигровых и анимационных фильмов прошлых лет, средней продолжительностью 100 минут, которые обеспечены субтитрированием и тифлокоментированием</t>
  </si>
  <si>
    <t>Показатель 1.19 Количество страниц электронных версий нот в системе Брайля, готовых для размещения в Национальной электронной библиотеке</t>
  </si>
  <si>
    <t>Показатель 1.20 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</si>
  <si>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Показатель 1.21 Количество обращений/консультаций в информационно-справочный центр поддержки граждан по вопросам инвалидности, социальной защиты, медико-социальной экспертизы и реабилитации инвалидов, в том числе женщин-инвалидов, девочек-инвалидов, а также пострадавших в результате чрезвычайных ситуаций</t>
  </si>
  <si>
    <t>Показатель 2.1 "Доля субъектов Российской Федерации, имеющих план мероприятий по формированию системы комплексной реабилитации и абилитации инвалидов, в том числе детей-инвалидов, в общем количестве субъектов Российской Федерации"</t>
  </si>
  <si>
    <t>Показатель 2.2 "Доля реабилитационных организаций, подлежащих включению в региональную систему комплексной реабилитации и абилитации инвалидов, в том числе детей-инвалидов, в общем числе реабилитационных организаций, расположенных на территориях субъектов Российской Федерации"</t>
  </si>
  <si>
    <t>Показатель 2.3 "Доля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реабилитации, в общей численности инвалидов"</t>
  </si>
  <si>
    <t>Показатель 2.4 "Доля граждан, удовлетворенных качеством предоставления государственной услуги по обеспечению инвалидов техническими средствами реабилитации (услугами), в общем числе граждан, получивших технические средства реабилитации (услуги)"</t>
  </si>
  <si>
    <t>Показатель 2.5 "Количество высокопроизводительных рабочих мест на федеральных государственных унитарных протезно-ортопедических и специализированных предприятиях"</t>
  </si>
  <si>
    <t>Показатель 2.7 "Доля инвалидов, трудоустроенных органами службы занятости, в общем числе инвалидов, обратившихся в органы службы занятости"</t>
  </si>
  <si>
    <t>Показатель 2.8 "Доля выпускников-инвалидов 9 и 11 классов, охваченных профориентационной работой, в общей численности выпускников-инвалидов"</t>
  </si>
  <si>
    <t>Показатель 2.9 "Число занятых инвалидов, трудоустроенных при поддержке общественных организаций инвалидов"</t>
  </si>
  <si>
    <t>Показатель 2.10 "Доля инвалидов, принятых на обучение по программам бакалавриата и специалитета (по отношению к предыдущему году)"</t>
  </si>
  <si>
    <t>Показатель 2.11 "Доля студентов из числа инвалидов, обучавшихся по программам бакалавриата и специалитета, выбывших по причине академической неуспеваемости"</t>
  </si>
  <si>
    <t>Показатель 2.12 "Доля инвалидов, принятых на обучение по программам среднего профессионального образования (по отношению к предыдущему году)"</t>
  </si>
  <si>
    <t>Показатель 2.13 "Доля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неуспеваемости"</t>
  </si>
  <si>
    <t>Показатель 2.14 "Доля граждан, время ожидания которых в очереди при обращении в территориальные органы Фонда социального страхования Российской Федерации для получения государственной услуги по обеспечению техническими средствами реабилитации и услугами составило не более 15 минут, в общей численности граждан, обратившихся в территориальный орган Фонда социального страхования Российской Федерации"</t>
  </si>
  <si>
    <t>Показатель 2.15 "Доля граждан, использующих механизм получения государственной услуги по обеспечению техническими средствами реабилитации и услугами в электронной форме"</t>
  </si>
  <si>
    <t>Показатель 3.1 "Доля решений главных бюро медико-социальной экспертизы по переосвидетельствованию граждан, обжалованных в Федеральное бюро медико-социальной экспертизы, в общем количестве принятых главными бюро медико-социальной экспертизы решений по переосвидетельствованию граждан"</t>
  </si>
  <si>
    <t>Показатель 3.2 "Доля удовлетворенных судебных исков, поданных гражданами в отношении решений бюро (главного бюро, Федерального бюро) медико-социальной экспертизы, в общем количестве исков граждан, по которым судом принято решение в отношении решений бюро (главного бюро, Федерального бюро)"</t>
  </si>
  <si>
    <t>1, 1.1, 1.9, 1.11</t>
  </si>
  <si>
    <t>1, 1.2, 1.3, 1.4, 1.5, 1.6, 1.7, 1.8, 1.9, 1.10, 1.11, 1.12, 1.13, 1.15, 1.16, 1.20</t>
  </si>
  <si>
    <t>1.14, 1.18, 1.19, 1.21</t>
  </si>
  <si>
    <t>1.17, 2</t>
  </si>
  <si>
    <t>2.3, 2.4, 2.5, 2.6, 2.7, 2.10, 2.11, 2.12, 2.13, 2.14, 2.15</t>
  </si>
  <si>
    <t>ГП 4</t>
  </si>
  <si>
    <t>Всего по государственной программе 
Российской Федерации "Доступная среда" на 2011-2020 годы</t>
  </si>
  <si>
    <t>1.17</t>
  </si>
  <si>
    <t>2.3</t>
  </si>
  <si>
    <t>"Доступная среда" на 2011-2020 годы</t>
  </si>
  <si>
    <t>ГРБС</t>
  </si>
  <si>
    <t>Утверждено в ГП/ значения индикаторов</t>
  </si>
  <si>
    <t>Предельные объемы, доведенные Минфином России/ значения индикаторов</t>
  </si>
  <si>
    <t>321</t>
  </si>
  <si>
    <t>Напарвление</t>
  </si>
  <si>
    <t>Рз</t>
  </si>
  <si>
    <t>Пр</t>
  </si>
  <si>
    <t>10</t>
  </si>
  <si>
    <t>07</t>
  </si>
  <si>
    <t>09</t>
  </si>
  <si>
    <t>99999</t>
  </si>
  <si>
    <t>90019</t>
  </si>
  <si>
    <t>50270</t>
  </si>
  <si>
    <t>08</t>
  </si>
  <si>
    <t>11</t>
  </si>
  <si>
    <t>60950</t>
  </si>
  <si>
    <t>12</t>
  </si>
  <si>
    <t>64990</t>
  </si>
  <si>
    <t>65010</t>
  </si>
  <si>
    <t>65020</t>
  </si>
  <si>
    <t>90059</t>
  </si>
  <si>
    <t>65040</t>
  </si>
  <si>
    <t>65030</t>
  </si>
  <si>
    <t>39570</t>
  </si>
  <si>
    <t>51300</t>
  </si>
  <si>
    <t>52800</t>
  </si>
  <si>
    <t>62470</t>
  </si>
  <si>
    <t>60220</t>
  </si>
  <si>
    <t>60210</t>
  </si>
  <si>
    <t>55140</t>
  </si>
  <si>
    <r>
      <rPr>
        <sz val="11"/>
        <rFont val="Times New Roman"/>
        <family val="1"/>
        <charset val="204"/>
      </rPr>
      <t>149</t>
    </r>
  </si>
  <si>
    <r>
      <rPr>
        <sz val="11"/>
        <rFont val="Times New Roman"/>
        <family val="1"/>
        <charset val="204"/>
      </rPr>
      <t>04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</si>
  <si>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</si>
  <si>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149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</si>
  <si>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04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</si>
  <si>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</si>
  <si>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1"/>
        <rFont val="Times New Roman"/>
        <family val="1"/>
        <charset val="204"/>
      </rPr>
      <t>388</t>
    </r>
  </si>
  <si>
    <t>Показатель 4 "Доля инвалидов, получивших мероприятия по реабилитации и (или) абилитации, в общей численности инвалидов, имеющих такие рекомендации в индивидуальной программе реабилитации или абилитации (взрослые)"</t>
  </si>
  <si>
    <t>Показатель 5 "Доля инвалидов, получивших мероприятия по реабилитации и (или) абилитации, в общей численности инвалидов, имеющих такие рекомендации в индивидуальной программе реабилитации или абилитации (дети)"</t>
  </si>
  <si>
    <t>Показатель 6 "Доля занятых инвалидов трудоспособного возраста в общей численности инвалидов трудоспособного возраста в Российской Федерации"</t>
  </si>
  <si>
    <t>Показатель 7 "Доля главных бюро медико-социальной экспертизы по субъектам Российской Федерации, оснащенных специальным диагностическим оборудованием, в общем количестве главных бюро медико-социальной экспертизы по субъектам Российской Федерации"</t>
  </si>
  <si>
    <t>Показатель 2.6 "Темп прироста производительности труда на федеральных государственных унитарных протезно-ортопедических и специализированных предприятиях"</t>
  </si>
  <si>
    <t>Показатель 3.3 "Доля граждан, удовлетворенных качеством предоставления государственной услуги по медико-социальной экспертизе, в общем количестве граждан, прошедших освидетельствование в учреждениях медико-социальной экспертизы"</t>
  </si>
  <si>
    <t>Показатель 3.7 "Доля граждан, время ожидания которых в очереди при обращении в бюро (главное бюро, Федеральное бюро) медико-социальной экспертизы для получения государственной услуги по проведению медико-социальной экспертизы составило не более 15 минут, в общей численности граждан, прошедших медико-социальную экспертизу"</t>
  </si>
  <si>
    <t>Показатель 3.8 "Доля граждан, использующих механизм получения государственной услуги по проведению медико-социальной экспертизы в электронной форме"</t>
  </si>
  <si>
    <t>Показатель 3.9 "Количество посещений физическими лицами федеральных государственных бюджетных учреждений, подведомственных Министерству труда и социальной защиты Российской Федерации, в целях получения реабилитационных мероприятий"</t>
  </si>
  <si>
    <t>Показатель 3.10 "Количество освидетельствований физических лиц при проведении медико-социальной экспертизы в федеральном государственном бюджетном учреждении "Федеральное бюро медико-социальной экспертизы" Министерства труда и социальной защиты Российской Федерации"</t>
  </si>
  <si>
    <t>Показатель 3.4 "Отношение средней заработной платы врачей и работников,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системы медико-социальной экспертизы к средней заработной плате в регионе"</t>
  </si>
  <si>
    <t>Показатель 3.5 "Отношение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системы медико-социальной экспертизы к средней заработной плате в регионе"</t>
  </si>
  <si>
    <t>Показатель 3.6 "Отношение средней заработной платы младшего медицинского персонала (персонала, обеспечивающего предоставление медицинских услуг) системы медико-социальной экспертизы к средней заработной плате в регионе"</t>
  </si>
  <si>
    <t>2.1, 2.3, 3, 4, 5</t>
  </si>
  <si>
    <t>4, 5</t>
  </si>
  <si>
    <t>2.8, 2.9, 6</t>
  </si>
  <si>
    <t>2.1, 2.2, 4, 5</t>
  </si>
  <si>
    <t>3.1, 3.2, 3.3, 3.7, 3.8, 3.9, 3.10, 4, 5, 7</t>
  </si>
  <si>
    <t>3.1, 3.2, 3.3, 4, 5</t>
  </si>
  <si>
    <t>3.4, 3.5, 3.6</t>
  </si>
  <si>
    <t>4, 5, 7</t>
  </si>
  <si>
    <t>2020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</si>
</sst>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70" formatCode="_-* #,##0.00_-;\-* #,##0.0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6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theme="1"/>
      <name val="Times New Roman"/>
      <family val="1"/>
      <charset val="204"/>
    </font>
    <font>
      <i/>
      <sz val="13"/>
      <color indexed="8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</font>
    <font>
      <b/>
      <sz val="13"/>
      <color theme="1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FFF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17" fillId="0" borderId="0"/>
    <xf numFmtId="0" fontId="19" fillId="0" borderId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8" borderId="0" applyNumberFormat="0" applyBorder="0" applyAlignment="0" applyProtection="0"/>
    <xf numFmtId="0" fontId="23" fillId="16" borderId="12" applyNumberFormat="0" applyAlignment="0" applyProtection="0"/>
    <xf numFmtId="0" fontId="24" fillId="29" borderId="13" applyNumberFormat="0" applyAlignment="0" applyProtection="0"/>
    <xf numFmtId="0" fontId="25" fillId="29" borderId="12" applyNumberFormat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30" borderId="18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20" fillId="0" borderId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32" borderId="19" applyNumberFormat="0" applyFont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37" fillId="13" borderId="0" applyNumberFormat="0" applyBorder="0" applyAlignment="0" applyProtection="0"/>
    <xf numFmtId="0" fontId="1" fillId="0" borderId="0"/>
  </cellStyleXfs>
  <cellXfs count="134">
    <xf numFmtId="0" fontId="0" fillId="0" borderId="0" xfId="0"/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49" fontId="11" fillId="3" borderId="8" xfId="0" applyNumberFormat="1" applyFont="1" applyFill="1" applyBorder="1" applyAlignment="1">
      <alignment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164" fontId="14" fillId="6" borderId="3" xfId="0" applyNumberFormat="1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65" fontId="12" fillId="4" borderId="3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164" fontId="12" fillId="7" borderId="3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164" fontId="12" fillId="6" borderId="3" xfId="0" applyNumberFormat="1" applyFont="1" applyFill="1" applyBorder="1" applyAlignment="1">
      <alignment horizontal="center" vertical="center" wrapText="1"/>
    </xf>
    <xf numFmtId="0" fontId="0" fillId="8" borderId="3" xfId="0" applyFill="1" applyBorder="1"/>
    <xf numFmtId="164" fontId="0" fillId="8" borderId="3" xfId="0" applyNumberFormat="1" applyFill="1" applyBorder="1"/>
    <xf numFmtId="0" fontId="11" fillId="3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/>
    </xf>
    <xf numFmtId="4" fontId="0" fillId="0" borderId="0" xfId="0" applyNumberFormat="1"/>
    <xf numFmtId="0" fontId="18" fillId="7" borderId="3" xfId="1" applyNumberFormat="1" applyFont="1" applyFill="1" applyBorder="1" applyAlignment="1">
      <alignment horizontal="center" vertical="top" wrapText="1"/>
    </xf>
    <xf numFmtId="49" fontId="18" fillId="7" borderId="3" xfId="1" applyNumberFormat="1" applyFont="1" applyFill="1" applyBorder="1" applyAlignment="1">
      <alignment horizontal="center" vertical="top" wrapText="1"/>
    </xf>
    <xf numFmtId="0" fontId="18" fillId="9" borderId="3" xfId="1" applyNumberFormat="1" applyFont="1" applyFill="1" applyBorder="1" applyAlignment="1">
      <alignment horizontal="center" vertical="top" wrapText="1"/>
    </xf>
    <xf numFmtId="49" fontId="18" fillId="9" borderId="3" xfId="1" applyNumberFormat="1" applyFont="1" applyFill="1" applyBorder="1" applyAlignment="1">
      <alignment horizontal="center" vertical="top" wrapText="1"/>
    </xf>
    <xf numFmtId="4" fontId="18" fillId="9" borderId="3" xfId="1" applyNumberFormat="1" applyFont="1" applyFill="1" applyBorder="1" applyAlignment="1">
      <alignment horizontal="right" vertical="top" wrapText="1"/>
    </xf>
    <xf numFmtId="4" fontId="18" fillId="9" borderId="3" xfId="1" applyNumberFormat="1" applyFont="1" applyFill="1" applyBorder="1" applyAlignment="1">
      <alignment vertical="top" wrapText="1"/>
    </xf>
    <xf numFmtId="4" fontId="18" fillId="10" borderId="3" xfId="1" applyNumberFormat="1" applyFont="1" applyFill="1" applyBorder="1" applyAlignment="1">
      <alignment vertical="top" wrapText="1"/>
    </xf>
    <xf numFmtId="4" fontId="18" fillId="10" borderId="3" xfId="1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vertical="center" wrapText="1"/>
    </xf>
    <xf numFmtId="49" fontId="11" fillId="3" borderId="0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center" vertical="center" wrapText="1"/>
    </xf>
    <xf numFmtId="0" fontId="12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vertical="center" wrapText="1"/>
    </xf>
    <xf numFmtId="49" fontId="11" fillId="3" borderId="8" xfId="0" applyNumberFormat="1" applyFont="1" applyFill="1" applyBorder="1" applyAlignment="1">
      <alignment vertical="center" wrapText="1"/>
    </xf>
    <xf numFmtId="49" fontId="11" fillId="3" borderId="7" xfId="0" applyNumberFormat="1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top"/>
    </xf>
    <xf numFmtId="49" fontId="12" fillId="3" borderId="8" xfId="0" applyNumberFormat="1" applyFont="1" applyFill="1" applyBorder="1" applyAlignment="1">
      <alignment horizontal="center" vertical="top"/>
    </xf>
    <xf numFmtId="164" fontId="16" fillId="2" borderId="3" xfId="0" applyNumberFormat="1" applyFont="1" applyFill="1" applyBorder="1" applyAlignment="1">
      <alignment horizontal="center" vertical="center" wrapText="1"/>
    </xf>
  </cellXfs>
  <cellStyles count="50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3" xfId="2"/>
    <cellStyle name="Обычный 4" xfId="38"/>
    <cellStyle name="Обычный 5" xfId="49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Финансовый 2" xfId="45"/>
    <cellStyle name="Финансовый 2 2" xfId="46"/>
    <cellStyle name="Финансовый 2 3" xfId="47"/>
    <cellStyle name="Финансовый 3" xfId="44"/>
    <cellStyle name="Хороший 2" xfId="48"/>
  </cellStyles>
  <dxfs count="0"/>
  <tableStyles count="0" defaultTableStyle="TableStyleMedium2" defaultPivotStyle="PivotStyleLight16"/>
  <colors>
    <mruColors>
      <color rgb="FFFF66CC"/>
      <color rgb="FF9FFFCF"/>
      <color rgb="FF66FFFF"/>
      <color rgb="FF00CC99"/>
      <color rgb="FFEFFFF7"/>
      <color rgb="FF99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"/>
  <sheetViews>
    <sheetView tabSelected="1" view="pageBreakPreview" topLeftCell="C1" zoomScale="70" zoomScaleNormal="80" zoomScaleSheetLayoutView="70" workbookViewId="0">
      <pane ySplit="10" topLeftCell="A11" activePane="bottomLeft" state="frozen"/>
      <selection pane="bottomLeft" activeCell="N160" sqref="N160"/>
    </sheetView>
  </sheetViews>
  <sheetFormatPr defaultRowHeight="16.5"/>
  <cols>
    <col min="1" max="1" width="19.42578125" style="3" customWidth="1"/>
    <col min="2" max="2" width="84.42578125" style="3" customWidth="1"/>
    <col min="3" max="3" width="14" style="3" customWidth="1"/>
    <col min="4" max="6" width="9.5703125" style="3" customWidth="1"/>
    <col min="7" max="9" width="6.42578125" style="25" customWidth="1"/>
    <col min="10" max="10" width="16.140625" style="25" customWidth="1"/>
    <col min="11" max="11" width="6.42578125" style="25" customWidth="1"/>
    <col min="12" max="12" width="18.7109375" style="25" customWidth="1"/>
    <col min="13" max="14" width="19.7109375" style="25" customWidth="1"/>
    <col min="15" max="15" width="19.28515625" style="3" customWidth="1"/>
    <col min="16" max="17" width="20.140625" style="3" customWidth="1"/>
    <col min="18" max="18" width="19.28515625" style="3" customWidth="1"/>
    <col min="19" max="20" width="20.28515625" style="3" customWidth="1"/>
    <col min="21" max="21" width="19.28515625" style="3" customWidth="1"/>
    <col min="22" max="22" width="52.28515625" style="3" customWidth="1"/>
    <col min="23" max="23" width="19.7109375" style="1" customWidth="1"/>
    <col min="24" max="24" width="20.28515625" style="1" customWidth="1"/>
    <col min="25" max="25" width="13.5703125" style="1" bestFit="1" customWidth="1"/>
    <col min="26" max="16384" width="9.140625" style="1"/>
  </cols>
  <sheetData>
    <row r="1" spans="1:22" ht="20.2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.5" customHeight="1">
      <c r="A2" s="2"/>
      <c r="B2" s="2"/>
      <c r="C2" s="114" t="s">
        <v>144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66"/>
      <c r="R2" s="2"/>
      <c r="S2" s="2"/>
      <c r="T2" s="2"/>
      <c r="U2" s="2"/>
    </row>
    <row r="3" spans="1:22" ht="24.75" customHeight="1">
      <c r="A3" s="4"/>
      <c r="B3" s="4"/>
      <c r="C3" s="115" t="s">
        <v>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5"/>
      <c r="R3" s="4"/>
      <c r="S3" s="4"/>
      <c r="T3" s="4"/>
      <c r="U3" s="4"/>
    </row>
    <row r="4" spans="1:22" ht="19.5" customHeight="1">
      <c r="A4" s="6"/>
      <c r="B4" s="6"/>
      <c r="C4" s="6"/>
      <c r="D4" s="65"/>
      <c r="E4" s="76"/>
      <c r="F4" s="76"/>
      <c r="G4" s="6"/>
      <c r="H4" s="6"/>
      <c r="I4" s="6"/>
      <c r="J4" s="76"/>
      <c r="K4" s="6"/>
      <c r="L4" s="6"/>
      <c r="M4" s="6"/>
      <c r="N4" s="65"/>
      <c r="O4" s="6"/>
      <c r="P4" s="6"/>
      <c r="Q4" s="65"/>
      <c r="R4" s="6"/>
      <c r="S4" s="6"/>
      <c r="T4" s="65"/>
      <c r="U4" s="6"/>
    </row>
    <row r="5" spans="1:22" ht="33.75" customHeight="1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ht="30.75" customHeight="1">
      <c r="A6" s="4"/>
      <c r="B6" s="4"/>
      <c r="C6" s="115" t="s">
        <v>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5"/>
      <c r="R6" s="4"/>
      <c r="S6" s="4"/>
      <c r="T6" s="4"/>
      <c r="U6" s="4"/>
      <c r="V6" s="4"/>
    </row>
    <row r="7" spans="1:22" ht="19.5" customHeight="1">
      <c r="A7" s="7"/>
      <c r="B7" s="7"/>
      <c r="C7" s="8"/>
      <c r="D7" s="8"/>
      <c r="E7" s="8"/>
      <c r="F7" s="8"/>
      <c r="G7" s="9"/>
      <c r="H7" s="9"/>
      <c r="I7" s="9"/>
      <c r="J7" s="9"/>
      <c r="K7" s="9"/>
      <c r="L7" s="10"/>
      <c r="M7" s="10"/>
      <c r="N7" s="10"/>
      <c r="O7" s="11"/>
      <c r="P7" s="11"/>
      <c r="Q7" s="11"/>
      <c r="R7" s="11"/>
      <c r="S7" s="11"/>
      <c r="T7" s="11"/>
      <c r="U7" s="11"/>
    </row>
    <row r="8" spans="1:22" ht="18" customHeight="1">
      <c r="A8" s="105" t="s">
        <v>4</v>
      </c>
      <c r="B8" s="105" t="s">
        <v>5</v>
      </c>
      <c r="C8" s="105" t="s">
        <v>7</v>
      </c>
      <c r="D8" s="93" t="s">
        <v>6</v>
      </c>
      <c r="E8" s="94"/>
      <c r="F8" s="94"/>
      <c r="G8" s="94"/>
      <c r="H8" s="94"/>
      <c r="I8" s="94"/>
      <c r="J8" s="94"/>
      <c r="K8" s="95"/>
      <c r="L8" s="82" t="s">
        <v>8</v>
      </c>
      <c r="M8" s="93" t="s">
        <v>9</v>
      </c>
      <c r="N8" s="94"/>
      <c r="O8" s="94"/>
      <c r="P8" s="93" t="s">
        <v>10</v>
      </c>
      <c r="Q8" s="94"/>
      <c r="R8" s="94"/>
      <c r="S8" s="93" t="s">
        <v>203</v>
      </c>
      <c r="T8" s="94"/>
      <c r="U8" s="94"/>
      <c r="V8" s="105" t="s">
        <v>11</v>
      </c>
    </row>
    <row r="9" spans="1:22" ht="15" customHeight="1">
      <c r="A9" s="106"/>
      <c r="B9" s="106"/>
      <c r="C9" s="106"/>
      <c r="D9" s="12" t="s">
        <v>145</v>
      </c>
      <c r="E9" s="12" t="s">
        <v>150</v>
      </c>
      <c r="F9" s="12" t="s">
        <v>151</v>
      </c>
      <c r="G9" s="12" t="s">
        <v>12</v>
      </c>
      <c r="H9" s="12" t="s">
        <v>13</v>
      </c>
      <c r="I9" s="12" t="s">
        <v>14</v>
      </c>
      <c r="J9" s="12" t="s">
        <v>149</v>
      </c>
      <c r="K9" s="12" t="s">
        <v>15</v>
      </c>
      <c r="L9" s="67" t="s">
        <v>146</v>
      </c>
      <c r="M9" s="67" t="s">
        <v>146</v>
      </c>
      <c r="N9" s="67" t="s">
        <v>147</v>
      </c>
      <c r="O9" s="13" t="s">
        <v>16</v>
      </c>
      <c r="P9" s="67" t="s">
        <v>146</v>
      </c>
      <c r="Q9" s="67" t="s">
        <v>147</v>
      </c>
      <c r="R9" s="13" t="s">
        <v>16</v>
      </c>
      <c r="S9" s="67" t="s">
        <v>146</v>
      </c>
      <c r="T9" s="67" t="s">
        <v>147</v>
      </c>
      <c r="U9" s="13" t="s">
        <v>16</v>
      </c>
      <c r="V9" s="106"/>
    </row>
    <row r="10" spans="1:22" s="14" customFormat="1">
      <c r="A10" s="12">
        <v>1</v>
      </c>
      <c r="B10" s="13">
        <v>2</v>
      </c>
      <c r="C10" s="13">
        <v>12</v>
      </c>
      <c r="D10" s="12">
        <v>7</v>
      </c>
      <c r="E10" s="12"/>
      <c r="F10" s="12"/>
      <c r="G10" s="12">
        <v>4</v>
      </c>
      <c r="H10" s="13">
        <v>5</v>
      </c>
      <c r="I10" s="13">
        <v>6</v>
      </c>
      <c r="J10" s="77"/>
      <c r="K10" s="13">
        <v>11</v>
      </c>
      <c r="L10" s="12">
        <v>13</v>
      </c>
      <c r="M10" s="13">
        <v>15</v>
      </c>
      <c r="N10" s="67"/>
      <c r="O10" s="12">
        <v>16</v>
      </c>
      <c r="P10" s="13">
        <v>18</v>
      </c>
      <c r="Q10" s="67"/>
      <c r="R10" s="12">
        <v>19</v>
      </c>
      <c r="S10" s="13">
        <v>21</v>
      </c>
      <c r="T10" s="67"/>
      <c r="U10" s="12">
        <v>22</v>
      </c>
      <c r="V10" s="13">
        <v>24</v>
      </c>
    </row>
    <row r="11" spans="1:22" ht="33">
      <c r="A11" s="37" t="s">
        <v>140</v>
      </c>
      <c r="B11" s="37" t="s">
        <v>141</v>
      </c>
      <c r="C11" s="38" t="s">
        <v>18</v>
      </c>
      <c r="D11" s="39" t="s">
        <v>17</v>
      </c>
      <c r="E11" s="39" t="s">
        <v>17</v>
      </c>
      <c r="F11" s="39" t="s">
        <v>17</v>
      </c>
      <c r="G11" s="39" t="s">
        <v>21</v>
      </c>
      <c r="H11" s="39" t="s">
        <v>17</v>
      </c>
      <c r="I11" s="39" t="s">
        <v>17</v>
      </c>
      <c r="J11" s="39" t="s">
        <v>17</v>
      </c>
      <c r="K11" s="39" t="s">
        <v>17</v>
      </c>
      <c r="L11" s="40">
        <f>L19+L60+L105</f>
        <v>47448769.100000001</v>
      </c>
      <c r="M11" s="40">
        <f>M19+M60+M105</f>
        <v>50764059.5</v>
      </c>
      <c r="N11" s="40">
        <f>N19+N60+N105</f>
        <v>50764059.5</v>
      </c>
      <c r="O11" s="40">
        <f>O19+O60+O105</f>
        <v>0</v>
      </c>
      <c r="P11" s="40">
        <f>P19+P60+P105</f>
        <v>50683114.5</v>
      </c>
      <c r="Q11" s="40">
        <f>Q19+Q60+Q105</f>
        <v>50683114.5</v>
      </c>
      <c r="R11" s="40">
        <f>R19+R60+R105</f>
        <v>0</v>
      </c>
      <c r="S11" s="40">
        <f>S19+S60+S105</f>
        <v>51120510.000000015</v>
      </c>
      <c r="T11" s="40">
        <f>T19+T60+T105</f>
        <v>51120510.000000015</v>
      </c>
      <c r="U11" s="40">
        <f>U19+U60+U105</f>
        <v>0</v>
      </c>
      <c r="V11" s="41" t="s">
        <v>17</v>
      </c>
    </row>
    <row r="12" spans="1:22" ht="66">
      <c r="A12" s="54"/>
      <c r="B12" s="62" t="s">
        <v>92</v>
      </c>
      <c r="C12" s="57" t="s">
        <v>95</v>
      </c>
      <c r="D12" s="55" t="s">
        <v>17</v>
      </c>
      <c r="E12" s="55" t="s">
        <v>17</v>
      </c>
      <c r="F12" s="55" t="s">
        <v>17</v>
      </c>
      <c r="G12" s="55" t="s">
        <v>21</v>
      </c>
      <c r="H12" s="55" t="s">
        <v>17</v>
      </c>
      <c r="I12" s="55" t="s">
        <v>17</v>
      </c>
      <c r="J12" s="55" t="s">
        <v>17</v>
      </c>
      <c r="K12" s="55" t="s">
        <v>17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6"/>
    </row>
    <row r="13" spans="1:22" ht="49.5">
      <c r="A13" s="54"/>
      <c r="B13" s="62" t="s">
        <v>93</v>
      </c>
      <c r="C13" s="57" t="s">
        <v>95</v>
      </c>
      <c r="D13" s="55" t="s">
        <v>17</v>
      </c>
      <c r="E13" s="55" t="s">
        <v>17</v>
      </c>
      <c r="F13" s="55" t="s">
        <v>17</v>
      </c>
      <c r="G13" s="55" t="s">
        <v>21</v>
      </c>
      <c r="H13" s="55" t="s">
        <v>17</v>
      </c>
      <c r="I13" s="55" t="s">
        <v>17</v>
      </c>
      <c r="J13" s="55" t="s">
        <v>17</v>
      </c>
      <c r="K13" s="55" t="s">
        <v>17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6"/>
    </row>
    <row r="14" spans="1:22" ht="82.5">
      <c r="A14" s="54"/>
      <c r="B14" s="62" t="s">
        <v>94</v>
      </c>
      <c r="C14" s="57" t="s">
        <v>95</v>
      </c>
      <c r="D14" s="55" t="s">
        <v>17</v>
      </c>
      <c r="E14" s="55" t="s">
        <v>17</v>
      </c>
      <c r="F14" s="55" t="s">
        <v>17</v>
      </c>
      <c r="G14" s="55" t="s">
        <v>21</v>
      </c>
      <c r="H14" s="55" t="s">
        <v>17</v>
      </c>
      <c r="I14" s="55" t="s">
        <v>17</v>
      </c>
      <c r="J14" s="55" t="s">
        <v>17</v>
      </c>
      <c r="K14" s="55" t="s">
        <v>17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6"/>
    </row>
    <row r="15" spans="1:22" ht="66">
      <c r="A15" s="54"/>
      <c r="B15" s="62" t="s">
        <v>182</v>
      </c>
      <c r="C15" s="57" t="s">
        <v>95</v>
      </c>
      <c r="D15" s="55" t="s">
        <v>17</v>
      </c>
      <c r="E15" s="55" t="s">
        <v>17</v>
      </c>
      <c r="F15" s="55" t="s">
        <v>17</v>
      </c>
      <c r="G15" s="55" t="s">
        <v>21</v>
      </c>
      <c r="H15" s="55" t="s">
        <v>17</v>
      </c>
      <c r="I15" s="55" t="s">
        <v>17</v>
      </c>
      <c r="J15" s="55" t="s">
        <v>17</v>
      </c>
      <c r="K15" s="55" t="s">
        <v>17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6"/>
    </row>
    <row r="16" spans="1:22" ht="66">
      <c r="A16" s="54"/>
      <c r="B16" s="62" t="s">
        <v>183</v>
      </c>
      <c r="C16" s="57" t="s">
        <v>95</v>
      </c>
      <c r="D16" s="55" t="s">
        <v>17</v>
      </c>
      <c r="E16" s="55" t="s">
        <v>17</v>
      </c>
      <c r="F16" s="55" t="s">
        <v>17</v>
      </c>
      <c r="G16" s="55" t="s">
        <v>21</v>
      </c>
      <c r="H16" s="55" t="s">
        <v>17</v>
      </c>
      <c r="I16" s="55" t="s">
        <v>17</v>
      </c>
      <c r="J16" s="55" t="s">
        <v>17</v>
      </c>
      <c r="K16" s="55" t="s">
        <v>17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6"/>
    </row>
    <row r="17" spans="1:22" ht="49.5">
      <c r="A17" s="54"/>
      <c r="B17" s="62" t="s">
        <v>184</v>
      </c>
      <c r="C17" s="57" t="s">
        <v>95</v>
      </c>
      <c r="D17" s="55" t="s">
        <v>17</v>
      </c>
      <c r="E17" s="55" t="s">
        <v>17</v>
      </c>
      <c r="F17" s="55" t="s">
        <v>17</v>
      </c>
      <c r="G17" s="55" t="s">
        <v>21</v>
      </c>
      <c r="H17" s="55" t="s">
        <v>17</v>
      </c>
      <c r="I17" s="55" t="s">
        <v>17</v>
      </c>
      <c r="J17" s="55" t="s">
        <v>17</v>
      </c>
      <c r="K17" s="55" t="s">
        <v>17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6"/>
    </row>
    <row r="18" spans="1:22" ht="66">
      <c r="A18" s="54"/>
      <c r="B18" s="62" t="s">
        <v>185</v>
      </c>
      <c r="C18" s="57" t="s">
        <v>95</v>
      </c>
      <c r="D18" s="55" t="s">
        <v>17</v>
      </c>
      <c r="E18" s="55" t="s">
        <v>17</v>
      </c>
      <c r="F18" s="55" t="s">
        <v>17</v>
      </c>
      <c r="G18" s="55" t="s">
        <v>21</v>
      </c>
      <c r="H18" s="55" t="s">
        <v>17</v>
      </c>
      <c r="I18" s="55" t="s">
        <v>17</v>
      </c>
      <c r="J18" s="55" t="s">
        <v>17</v>
      </c>
      <c r="K18" s="55" t="s">
        <v>17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6"/>
    </row>
    <row r="19" spans="1:22" s="19" customFormat="1" ht="66">
      <c r="A19" s="47" t="s">
        <v>40</v>
      </c>
      <c r="B19" s="47" t="s">
        <v>22</v>
      </c>
      <c r="C19" s="48" t="s">
        <v>18</v>
      </c>
      <c r="D19" s="50" t="s">
        <v>17</v>
      </c>
      <c r="E19" s="50" t="s">
        <v>17</v>
      </c>
      <c r="F19" s="50" t="s">
        <v>17</v>
      </c>
      <c r="G19" s="49" t="s">
        <v>21</v>
      </c>
      <c r="H19" s="50" t="s">
        <v>24</v>
      </c>
      <c r="I19" s="50" t="s">
        <v>17</v>
      </c>
      <c r="J19" s="50" t="s">
        <v>17</v>
      </c>
      <c r="K19" s="50" t="s">
        <v>17</v>
      </c>
      <c r="L19" s="51">
        <f>L41+L48+L46+L50+L58</f>
        <v>2785356.9</v>
      </c>
      <c r="M19" s="51">
        <f>M41+M48+M46+M50+M58</f>
        <v>1576320.3</v>
      </c>
      <c r="N19" s="51">
        <f>N41+N48+N46+N50+N58</f>
        <v>1576320.3</v>
      </c>
      <c r="O19" s="51">
        <f>O41+O48+O46+O50+O58</f>
        <v>0</v>
      </c>
      <c r="P19" s="51">
        <f>P41+P48+P46+P50+P58</f>
        <v>1074151.3</v>
      </c>
      <c r="Q19" s="51">
        <f>Q41+Q48+Q46+Q50+Q58</f>
        <v>1074151.3</v>
      </c>
      <c r="R19" s="51">
        <f>R41+R48+R46+R50+R58</f>
        <v>0</v>
      </c>
      <c r="S19" s="51">
        <f>S41+S48+S46+S50+S58</f>
        <v>1074581.2</v>
      </c>
      <c r="T19" s="51">
        <f>T41+T48+T46+T50+T58</f>
        <v>1074581.2</v>
      </c>
      <c r="U19" s="51">
        <f>U41+U48+U46+U50+U58</f>
        <v>0</v>
      </c>
      <c r="V19" s="53" t="s">
        <v>17</v>
      </c>
    </row>
    <row r="20" spans="1:22" s="19" customFormat="1" ht="49.5">
      <c r="A20" s="59"/>
      <c r="B20" s="62" t="s">
        <v>98</v>
      </c>
      <c r="C20" s="57" t="s">
        <v>95</v>
      </c>
      <c r="D20" s="55" t="s">
        <v>17</v>
      </c>
      <c r="E20" s="55" t="s">
        <v>17</v>
      </c>
      <c r="F20" s="55" t="s">
        <v>17</v>
      </c>
      <c r="G20" s="55" t="s">
        <v>21</v>
      </c>
      <c r="H20" s="55" t="s">
        <v>24</v>
      </c>
      <c r="I20" s="55" t="s">
        <v>17</v>
      </c>
      <c r="J20" s="55" t="s">
        <v>17</v>
      </c>
      <c r="K20" s="55" t="s">
        <v>17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60"/>
    </row>
    <row r="21" spans="1:22" s="19" customFormat="1" ht="49.5">
      <c r="A21" s="59"/>
      <c r="B21" s="62" t="s">
        <v>99</v>
      </c>
      <c r="C21" s="57" t="s">
        <v>95</v>
      </c>
      <c r="D21" s="55" t="s">
        <v>17</v>
      </c>
      <c r="E21" s="55" t="s">
        <v>17</v>
      </c>
      <c r="F21" s="55" t="s">
        <v>17</v>
      </c>
      <c r="G21" s="55" t="s">
        <v>21</v>
      </c>
      <c r="H21" s="55" t="s">
        <v>24</v>
      </c>
      <c r="I21" s="55" t="s">
        <v>17</v>
      </c>
      <c r="J21" s="55" t="s">
        <v>17</v>
      </c>
      <c r="K21" s="55" t="s">
        <v>17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60"/>
    </row>
    <row r="22" spans="1:22" s="19" customFormat="1" ht="49.5">
      <c r="A22" s="59"/>
      <c r="B22" s="62" t="s">
        <v>100</v>
      </c>
      <c r="C22" s="57" t="s">
        <v>95</v>
      </c>
      <c r="D22" s="55" t="s">
        <v>17</v>
      </c>
      <c r="E22" s="55" t="s">
        <v>17</v>
      </c>
      <c r="F22" s="55" t="s">
        <v>17</v>
      </c>
      <c r="G22" s="55" t="s">
        <v>21</v>
      </c>
      <c r="H22" s="55" t="s">
        <v>24</v>
      </c>
      <c r="I22" s="55" t="s">
        <v>17</v>
      </c>
      <c r="J22" s="55" t="s">
        <v>17</v>
      </c>
      <c r="K22" s="55" t="s">
        <v>17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60"/>
    </row>
    <row r="23" spans="1:22" s="19" customFormat="1" ht="49.5">
      <c r="A23" s="59"/>
      <c r="B23" s="62" t="s">
        <v>101</v>
      </c>
      <c r="C23" s="57" t="s">
        <v>95</v>
      </c>
      <c r="D23" s="55" t="s">
        <v>17</v>
      </c>
      <c r="E23" s="55" t="s">
        <v>17</v>
      </c>
      <c r="F23" s="55" t="s">
        <v>17</v>
      </c>
      <c r="G23" s="55" t="s">
        <v>21</v>
      </c>
      <c r="H23" s="55" t="s">
        <v>24</v>
      </c>
      <c r="I23" s="55" t="s">
        <v>17</v>
      </c>
      <c r="J23" s="55" t="s">
        <v>17</v>
      </c>
      <c r="K23" s="55" t="s">
        <v>17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60"/>
    </row>
    <row r="24" spans="1:22" s="19" customFormat="1" ht="49.5">
      <c r="A24" s="59"/>
      <c r="B24" s="62" t="s">
        <v>102</v>
      </c>
      <c r="C24" s="57" t="s">
        <v>95</v>
      </c>
      <c r="D24" s="55" t="s">
        <v>17</v>
      </c>
      <c r="E24" s="55" t="s">
        <v>17</v>
      </c>
      <c r="F24" s="55" t="s">
        <v>17</v>
      </c>
      <c r="G24" s="55" t="s">
        <v>21</v>
      </c>
      <c r="H24" s="55" t="s">
        <v>24</v>
      </c>
      <c r="I24" s="55" t="s">
        <v>17</v>
      </c>
      <c r="J24" s="55" t="s">
        <v>17</v>
      </c>
      <c r="K24" s="55" t="s">
        <v>17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60"/>
    </row>
    <row r="25" spans="1:22" s="19" customFormat="1" ht="49.5">
      <c r="A25" s="59"/>
      <c r="B25" s="62" t="s">
        <v>103</v>
      </c>
      <c r="C25" s="57" t="s">
        <v>95</v>
      </c>
      <c r="D25" s="55" t="s">
        <v>17</v>
      </c>
      <c r="E25" s="55" t="s">
        <v>17</v>
      </c>
      <c r="F25" s="55" t="s">
        <v>17</v>
      </c>
      <c r="G25" s="55" t="s">
        <v>21</v>
      </c>
      <c r="H25" s="55" t="s">
        <v>24</v>
      </c>
      <c r="I25" s="55" t="s">
        <v>17</v>
      </c>
      <c r="J25" s="55" t="s">
        <v>17</v>
      </c>
      <c r="K25" s="55" t="s">
        <v>17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60"/>
    </row>
    <row r="26" spans="1:22" s="19" customFormat="1" ht="66">
      <c r="A26" s="59"/>
      <c r="B26" s="62" t="s">
        <v>104</v>
      </c>
      <c r="C26" s="57" t="s">
        <v>95</v>
      </c>
      <c r="D26" s="55" t="s">
        <v>17</v>
      </c>
      <c r="E26" s="55" t="s">
        <v>17</v>
      </c>
      <c r="F26" s="55" t="s">
        <v>17</v>
      </c>
      <c r="G26" s="55" t="s">
        <v>21</v>
      </c>
      <c r="H26" s="55" t="s">
        <v>24</v>
      </c>
      <c r="I26" s="55" t="s">
        <v>17</v>
      </c>
      <c r="J26" s="55" t="s">
        <v>17</v>
      </c>
      <c r="K26" s="55" t="s">
        <v>17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60"/>
    </row>
    <row r="27" spans="1:22" s="19" customFormat="1" ht="49.5">
      <c r="A27" s="59"/>
      <c r="B27" s="62" t="s">
        <v>105</v>
      </c>
      <c r="C27" s="57" t="s">
        <v>95</v>
      </c>
      <c r="D27" s="55" t="s">
        <v>17</v>
      </c>
      <c r="E27" s="55" t="s">
        <v>17</v>
      </c>
      <c r="F27" s="55" t="s">
        <v>17</v>
      </c>
      <c r="G27" s="55" t="s">
        <v>21</v>
      </c>
      <c r="H27" s="55" t="s">
        <v>24</v>
      </c>
      <c r="I27" s="55" t="s">
        <v>17</v>
      </c>
      <c r="J27" s="55" t="s">
        <v>17</v>
      </c>
      <c r="K27" s="55" t="s">
        <v>17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60"/>
    </row>
    <row r="28" spans="1:22" s="19" customFormat="1" ht="49.5">
      <c r="A28" s="59"/>
      <c r="B28" s="62" t="s">
        <v>106</v>
      </c>
      <c r="C28" s="57" t="s">
        <v>95</v>
      </c>
      <c r="D28" s="55" t="s">
        <v>17</v>
      </c>
      <c r="E28" s="55" t="s">
        <v>17</v>
      </c>
      <c r="F28" s="55" t="s">
        <v>17</v>
      </c>
      <c r="G28" s="55" t="s">
        <v>21</v>
      </c>
      <c r="H28" s="55" t="s">
        <v>24</v>
      </c>
      <c r="I28" s="55" t="s">
        <v>17</v>
      </c>
      <c r="J28" s="55" t="s">
        <v>17</v>
      </c>
      <c r="K28" s="55" t="s">
        <v>17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60"/>
    </row>
    <row r="29" spans="1:22" s="19" customFormat="1" ht="49.5">
      <c r="A29" s="59"/>
      <c r="B29" s="62" t="s">
        <v>107</v>
      </c>
      <c r="C29" s="57" t="s">
        <v>95</v>
      </c>
      <c r="D29" s="55" t="s">
        <v>17</v>
      </c>
      <c r="E29" s="55" t="s">
        <v>17</v>
      </c>
      <c r="F29" s="55" t="s">
        <v>17</v>
      </c>
      <c r="G29" s="55" t="s">
        <v>21</v>
      </c>
      <c r="H29" s="55" t="s">
        <v>24</v>
      </c>
      <c r="I29" s="55" t="s">
        <v>17</v>
      </c>
      <c r="J29" s="55" t="s">
        <v>17</v>
      </c>
      <c r="K29" s="55" t="s">
        <v>17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60"/>
    </row>
    <row r="30" spans="1:22" s="19" customFormat="1" ht="66">
      <c r="A30" s="59"/>
      <c r="B30" s="62" t="s">
        <v>108</v>
      </c>
      <c r="C30" s="57" t="s">
        <v>95</v>
      </c>
      <c r="D30" s="55" t="s">
        <v>17</v>
      </c>
      <c r="E30" s="55" t="s">
        <v>17</v>
      </c>
      <c r="F30" s="55" t="s">
        <v>17</v>
      </c>
      <c r="G30" s="55" t="s">
        <v>21</v>
      </c>
      <c r="H30" s="55" t="s">
        <v>24</v>
      </c>
      <c r="I30" s="55" t="s">
        <v>17</v>
      </c>
      <c r="J30" s="55" t="s">
        <v>17</v>
      </c>
      <c r="K30" s="55" t="s">
        <v>17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60"/>
    </row>
    <row r="31" spans="1:22" s="19" customFormat="1" ht="33">
      <c r="A31" s="59"/>
      <c r="B31" s="62" t="s">
        <v>109</v>
      </c>
      <c r="C31" s="57" t="s">
        <v>95</v>
      </c>
      <c r="D31" s="55" t="s">
        <v>17</v>
      </c>
      <c r="E31" s="55" t="s">
        <v>17</v>
      </c>
      <c r="F31" s="55" t="s">
        <v>17</v>
      </c>
      <c r="G31" s="55" t="s">
        <v>21</v>
      </c>
      <c r="H31" s="55" t="s">
        <v>24</v>
      </c>
      <c r="I31" s="55" t="s">
        <v>17</v>
      </c>
      <c r="J31" s="55" t="s">
        <v>17</v>
      </c>
      <c r="K31" s="55" t="s">
        <v>17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60"/>
    </row>
    <row r="32" spans="1:22" s="19" customFormat="1" ht="66">
      <c r="A32" s="59"/>
      <c r="B32" s="62" t="s">
        <v>110</v>
      </c>
      <c r="C32" s="57" t="s">
        <v>95</v>
      </c>
      <c r="D32" s="55" t="s">
        <v>17</v>
      </c>
      <c r="E32" s="55" t="s">
        <v>17</v>
      </c>
      <c r="F32" s="55" t="s">
        <v>17</v>
      </c>
      <c r="G32" s="55" t="s">
        <v>21</v>
      </c>
      <c r="H32" s="55" t="s">
        <v>24</v>
      </c>
      <c r="I32" s="55" t="s">
        <v>17</v>
      </c>
      <c r="J32" s="55" t="s">
        <v>17</v>
      </c>
      <c r="K32" s="55" t="s">
        <v>17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60"/>
    </row>
    <row r="33" spans="1:22" s="19" customFormat="1" ht="49.5">
      <c r="A33" s="59"/>
      <c r="B33" s="62" t="s">
        <v>111</v>
      </c>
      <c r="C33" s="57" t="s">
        <v>96</v>
      </c>
      <c r="D33" s="55" t="s">
        <v>17</v>
      </c>
      <c r="E33" s="55" t="s">
        <v>17</v>
      </c>
      <c r="F33" s="55" t="s">
        <v>17</v>
      </c>
      <c r="G33" s="55" t="s">
        <v>21</v>
      </c>
      <c r="H33" s="55" t="s">
        <v>24</v>
      </c>
      <c r="I33" s="55" t="s">
        <v>17</v>
      </c>
      <c r="J33" s="55" t="s">
        <v>17</v>
      </c>
      <c r="K33" s="55" t="s">
        <v>17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60"/>
    </row>
    <row r="34" spans="1:22" s="19" customFormat="1" ht="49.5">
      <c r="A34" s="59"/>
      <c r="B34" s="62" t="s">
        <v>112</v>
      </c>
      <c r="C34" s="57" t="s">
        <v>95</v>
      </c>
      <c r="D34" s="55" t="s">
        <v>17</v>
      </c>
      <c r="E34" s="55" t="s">
        <v>17</v>
      </c>
      <c r="F34" s="55" t="s">
        <v>17</v>
      </c>
      <c r="G34" s="55" t="s">
        <v>21</v>
      </c>
      <c r="H34" s="55" t="s">
        <v>24</v>
      </c>
      <c r="I34" s="55" t="s">
        <v>17</v>
      </c>
      <c r="J34" s="55" t="s">
        <v>17</v>
      </c>
      <c r="K34" s="55" t="s">
        <v>17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60"/>
    </row>
    <row r="35" spans="1:22" s="19" customFormat="1" ht="49.5">
      <c r="A35" s="59"/>
      <c r="B35" s="62" t="s">
        <v>113</v>
      </c>
      <c r="C35" s="57" t="s">
        <v>95</v>
      </c>
      <c r="D35" s="55" t="s">
        <v>17</v>
      </c>
      <c r="E35" s="55" t="s">
        <v>17</v>
      </c>
      <c r="F35" s="55" t="s">
        <v>17</v>
      </c>
      <c r="G35" s="55" t="s">
        <v>21</v>
      </c>
      <c r="H35" s="55" t="s">
        <v>24</v>
      </c>
      <c r="I35" s="55" t="s">
        <v>17</v>
      </c>
      <c r="J35" s="55" t="s">
        <v>17</v>
      </c>
      <c r="K35" s="55" t="s">
        <v>17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60"/>
    </row>
    <row r="36" spans="1:22" s="19" customFormat="1" ht="33">
      <c r="A36" s="59"/>
      <c r="B36" s="62" t="s">
        <v>114</v>
      </c>
      <c r="C36" s="57" t="s">
        <v>95</v>
      </c>
      <c r="D36" s="55" t="s">
        <v>17</v>
      </c>
      <c r="E36" s="55" t="s">
        <v>17</v>
      </c>
      <c r="F36" s="55" t="s">
        <v>17</v>
      </c>
      <c r="G36" s="55" t="s">
        <v>21</v>
      </c>
      <c r="H36" s="55" t="s">
        <v>24</v>
      </c>
      <c r="I36" s="55" t="s">
        <v>17</v>
      </c>
      <c r="J36" s="55" t="s">
        <v>17</v>
      </c>
      <c r="K36" s="55" t="s">
        <v>17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60"/>
    </row>
    <row r="37" spans="1:22" s="19" customFormat="1" ht="49.5">
      <c r="A37" s="59"/>
      <c r="B37" s="62" t="s">
        <v>115</v>
      </c>
      <c r="C37" s="57" t="s">
        <v>97</v>
      </c>
      <c r="D37" s="55" t="s">
        <v>17</v>
      </c>
      <c r="E37" s="55" t="s">
        <v>17</v>
      </c>
      <c r="F37" s="55" t="s">
        <v>17</v>
      </c>
      <c r="G37" s="55" t="s">
        <v>21</v>
      </c>
      <c r="H37" s="55" t="s">
        <v>24</v>
      </c>
      <c r="I37" s="55" t="s">
        <v>17</v>
      </c>
      <c r="J37" s="55" t="s">
        <v>17</v>
      </c>
      <c r="K37" s="55" t="s">
        <v>17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60"/>
    </row>
    <row r="38" spans="1:22" s="19" customFormat="1" ht="49.5">
      <c r="A38" s="59"/>
      <c r="B38" s="62" t="s">
        <v>116</v>
      </c>
      <c r="C38" s="57" t="s">
        <v>97</v>
      </c>
      <c r="D38" s="55" t="s">
        <v>17</v>
      </c>
      <c r="E38" s="55" t="s">
        <v>17</v>
      </c>
      <c r="F38" s="55" t="s">
        <v>17</v>
      </c>
      <c r="G38" s="55" t="s">
        <v>21</v>
      </c>
      <c r="H38" s="55" t="s">
        <v>24</v>
      </c>
      <c r="I38" s="55" t="s">
        <v>17</v>
      </c>
      <c r="J38" s="55" t="s">
        <v>17</v>
      </c>
      <c r="K38" s="55" t="s">
        <v>17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60"/>
    </row>
    <row r="39" spans="1:22" s="19" customFormat="1" ht="66">
      <c r="A39" s="59"/>
      <c r="B39" s="62" t="s">
        <v>117</v>
      </c>
      <c r="C39" s="57" t="s">
        <v>95</v>
      </c>
      <c r="D39" s="55" t="s">
        <v>17</v>
      </c>
      <c r="E39" s="55" t="s">
        <v>17</v>
      </c>
      <c r="F39" s="55" t="s">
        <v>17</v>
      </c>
      <c r="G39" s="55" t="s">
        <v>21</v>
      </c>
      <c r="H39" s="55" t="s">
        <v>24</v>
      </c>
      <c r="I39" s="55" t="s">
        <v>17</v>
      </c>
      <c r="J39" s="55" t="s">
        <v>17</v>
      </c>
      <c r="K39" s="55" t="s">
        <v>17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60"/>
    </row>
    <row r="40" spans="1:22" s="19" customFormat="1" ht="82.5">
      <c r="A40" s="59"/>
      <c r="B40" s="62" t="s">
        <v>118</v>
      </c>
      <c r="C40" s="57" t="s">
        <v>97</v>
      </c>
      <c r="D40" s="55" t="s">
        <v>17</v>
      </c>
      <c r="E40" s="55" t="s">
        <v>17</v>
      </c>
      <c r="F40" s="55" t="s">
        <v>17</v>
      </c>
      <c r="G40" s="55" t="s">
        <v>21</v>
      </c>
      <c r="H40" s="55" t="s">
        <v>24</v>
      </c>
      <c r="I40" s="55" t="s">
        <v>17</v>
      </c>
      <c r="J40" s="55" t="s">
        <v>17</v>
      </c>
      <c r="K40" s="55" t="s">
        <v>17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60"/>
    </row>
    <row r="41" spans="1:22" s="21" customFormat="1" ht="33">
      <c r="A41" s="96" t="s">
        <v>46</v>
      </c>
      <c r="B41" s="96" t="s">
        <v>91</v>
      </c>
      <c r="C41" s="28" t="s">
        <v>18</v>
      </c>
      <c r="D41" s="27" t="s">
        <v>17</v>
      </c>
      <c r="E41" s="27" t="s">
        <v>17</v>
      </c>
      <c r="F41" s="27" t="s">
        <v>17</v>
      </c>
      <c r="G41" s="26" t="s">
        <v>21</v>
      </c>
      <c r="H41" s="27" t="s">
        <v>24</v>
      </c>
      <c r="I41" s="27" t="s">
        <v>19</v>
      </c>
      <c r="J41" s="27" t="s">
        <v>17</v>
      </c>
      <c r="K41" s="27" t="s">
        <v>17</v>
      </c>
      <c r="L41" s="29">
        <f>SUM(L42:L45)</f>
        <v>58850</v>
      </c>
      <c r="M41" s="29">
        <f t="shared" ref="M41:U41" si="0">SUM(M42:M45)</f>
        <v>37869.699999999997</v>
      </c>
      <c r="N41" s="29">
        <f t="shared" si="0"/>
        <v>37869.699999999997</v>
      </c>
      <c r="O41" s="29">
        <f t="shared" si="0"/>
        <v>0</v>
      </c>
      <c r="P41" s="29">
        <f t="shared" si="0"/>
        <v>38200</v>
      </c>
      <c r="Q41" s="29">
        <f t="shared" si="0"/>
        <v>38200</v>
      </c>
      <c r="R41" s="29">
        <f t="shared" si="0"/>
        <v>0</v>
      </c>
      <c r="S41" s="29">
        <f t="shared" si="0"/>
        <v>38200</v>
      </c>
      <c r="T41" s="29">
        <f t="shared" si="0"/>
        <v>38200</v>
      </c>
      <c r="U41" s="29">
        <f t="shared" si="0"/>
        <v>0</v>
      </c>
      <c r="V41" s="110" t="s">
        <v>135</v>
      </c>
    </row>
    <row r="42" spans="1:22" s="21" customFormat="1" ht="17.25">
      <c r="A42" s="97"/>
      <c r="B42" s="97"/>
      <c r="C42" s="23" t="s">
        <v>18</v>
      </c>
      <c r="D42" s="36" t="s">
        <v>23</v>
      </c>
      <c r="E42" s="36" t="s">
        <v>152</v>
      </c>
      <c r="F42" s="36" t="s">
        <v>25</v>
      </c>
      <c r="G42" s="15" t="s">
        <v>21</v>
      </c>
      <c r="H42" s="20" t="s">
        <v>24</v>
      </c>
      <c r="I42" s="16" t="s">
        <v>19</v>
      </c>
      <c r="J42" s="16" t="s">
        <v>155</v>
      </c>
      <c r="K42" s="36" t="s">
        <v>29</v>
      </c>
      <c r="L42" s="133">
        <v>750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11"/>
    </row>
    <row r="43" spans="1:22" s="21" customFormat="1" ht="17.25">
      <c r="A43" s="97"/>
      <c r="B43" s="97"/>
      <c r="C43" s="23" t="s">
        <v>18</v>
      </c>
      <c r="D43" s="36" t="s">
        <v>26</v>
      </c>
      <c r="E43" s="36" t="s">
        <v>153</v>
      </c>
      <c r="F43" s="36" t="s">
        <v>36</v>
      </c>
      <c r="G43" s="15" t="s">
        <v>21</v>
      </c>
      <c r="H43" s="20" t="s">
        <v>24</v>
      </c>
      <c r="I43" s="16" t="s">
        <v>19</v>
      </c>
      <c r="J43" s="16" t="s">
        <v>156</v>
      </c>
      <c r="K43" s="36" t="s">
        <v>29</v>
      </c>
      <c r="L43" s="133">
        <v>35000</v>
      </c>
      <c r="M43" s="133">
        <v>20000</v>
      </c>
      <c r="N43" s="133">
        <v>20000</v>
      </c>
      <c r="O43" s="133">
        <v>0</v>
      </c>
      <c r="P43" s="133">
        <v>20000</v>
      </c>
      <c r="Q43" s="133">
        <v>20000</v>
      </c>
      <c r="R43" s="133">
        <v>0</v>
      </c>
      <c r="S43" s="133">
        <v>20000</v>
      </c>
      <c r="T43" s="133">
        <v>20000</v>
      </c>
      <c r="U43" s="133">
        <v>0</v>
      </c>
      <c r="V43" s="111"/>
    </row>
    <row r="44" spans="1:22" s="21" customFormat="1" ht="17.25">
      <c r="A44" s="97"/>
      <c r="B44" s="97"/>
      <c r="C44" s="23" t="s">
        <v>18</v>
      </c>
      <c r="D44" s="36" t="s">
        <v>26</v>
      </c>
      <c r="E44" s="36" t="s">
        <v>153</v>
      </c>
      <c r="F44" s="36" t="s">
        <v>154</v>
      </c>
      <c r="G44" s="15" t="s">
        <v>21</v>
      </c>
      <c r="H44" s="20" t="s">
        <v>24</v>
      </c>
      <c r="I44" s="16" t="s">
        <v>19</v>
      </c>
      <c r="J44" s="16" t="s">
        <v>156</v>
      </c>
      <c r="K44" s="36" t="s">
        <v>29</v>
      </c>
      <c r="L44" s="44">
        <v>15900</v>
      </c>
      <c r="M44" s="133">
        <v>10000</v>
      </c>
      <c r="N44" s="133">
        <v>10000</v>
      </c>
      <c r="O44" s="133">
        <v>0</v>
      </c>
      <c r="P44" s="133">
        <v>10000</v>
      </c>
      <c r="Q44" s="133">
        <v>10000</v>
      </c>
      <c r="R44" s="133">
        <v>0</v>
      </c>
      <c r="S44" s="133">
        <v>10000</v>
      </c>
      <c r="T44" s="133">
        <v>10000</v>
      </c>
      <c r="U44" s="133">
        <v>0</v>
      </c>
      <c r="V44" s="111"/>
    </row>
    <row r="45" spans="1:22" s="21" customFormat="1" ht="17.25">
      <c r="A45" s="98"/>
      <c r="B45" s="98"/>
      <c r="C45" s="23" t="s">
        <v>18</v>
      </c>
      <c r="D45" s="36" t="s">
        <v>27</v>
      </c>
      <c r="E45" s="36" t="s">
        <v>21</v>
      </c>
      <c r="F45" s="36" t="s">
        <v>19</v>
      </c>
      <c r="G45" s="15" t="s">
        <v>21</v>
      </c>
      <c r="H45" s="20" t="s">
        <v>24</v>
      </c>
      <c r="I45" s="16" t="s">
        <v>19</v>
      </c>
      <c r="J45" s="16" t="s">
        <v>155</v>
      </c>
      <c r="K45" s="36" t="s">
        <v>29</v>
      </c>
      <c r="L45" s="44">
        <v>7200</v>
      </c>
      <c r="M45" s="133">
        <v>7869.7</v>
      </c>
      <c r="N45" s="133">
        <v>7869.7</v>
      </c>
      <c r="O45" s="133">
        <v>0</v>
      </c>
      <c r="P45" s="133">
        <v>8200</v>
      </c>
      <c r="Q45" s="133">
        <v>8200</v>
      </c>
      <c r="R45" s="133">
        <v>0</v>
      </c>
      <c r="S45" s="133">
        <v>8200</v>
      </c>
      <c r="T45" s="133">
        <v>8200</v>
      </c>
      <c r="U45" s="133">
        <v>0</v>
      </c>
      <c r="V45" s="112"/>
    </row>
    <row r="46" spans="1:22" s="18" customFormat="1" ht="33">
      <c r="A46" s="96" t="s">
        <v>45</v>
      </c>
      <c r="B46" s="96" t="s">
        <v>89</v>
      </c>
      <c r="C46" s="28" t="s">
        <v>18</v>
      </c>
      <c r="D46" s="27" t="s">
        <v>17</v>
      </c>
      <c r="E46" s="27" t="s">
        <v>17</v>
      </c>
      <c r="F46" s="27" t="s">
        <v>17</v>
      </c>
      <c r="G46" s="26" t="s">
        <v>21</v>
      </c>
      <c r="H46" s="27" t="s">
        <v>24</v>
      </c>
      <c r="I46" s="27" t="s">
        <v>20</v>
      </c>
      <c r="J46" s="27" t="s">
        <v>17</v>
      </c>
      <c r="K46" s="27" t="s">
        <v>17</v>
      </c>
      <c r="L46" s="29">
        <f>SUM(L47)</f>
        <v>2294827.7999999998</v>
      </c>
      <c r="M46" s="29">
        <f t="shared" ref="M46:U46" si="1">SUM(M47)</f>
        <v>1167000</v>
      </c>
      <c r="N46" s="29">
        <f t="shared" si="1"/>
        <v>1167000</v>
      </c>
      <c r="O46" s="29">
        <f t="shared" si="1"/>
        <v>0</v>
      </c>
      <c r="P46" s="29">
        <f t="shared" si="1"/>
        <v>694948.5</v>
      </c>
      <c r="Q46" s="29">
        <f t="shared" si="1"/>
        <v>694948.5</v>
      </c>
      <c r="R46" s="29">
        <f t="shared" si="1"/>
        <v>0</v>
      </c>
      <c r="S46" s="29">
        <f t="shared" si="1"/>
        <v>694948.5</v>
      </c>
      <c r="T46" s="29">
        <f t="shared" si="1"/>
        <v>694948.5</v>
      </c>
      <c r="U46" s="29">
        <f t="shared" si="1"/>
        <v>0</v>
      </c>
      <c r="V46" s="110" t="s">
        <v>136</v>
      </c>
    </row>
    <row r="47" spans="1:22" s="18" customFormat="1" ht="17.25">
      <c r="A47" s="98"/>
      <c r="B47" s="98"/>
      <c r="C47" s="23" t="s">
        <v>18</v>
      </c>
      <c r="D47" s="36" t="s">
        <v>28</v>
      </c>
      <c r="E47" s="36" t="s">
        <v>152</v>
      </c>
      <c r="F47" s="36" t="s">
        <v>25</v>
      </c>
      <c r="G47" s="15" t="s">
        <v>21</v>
      </c>
      <c r="H47" s="20" t="s">
        <v>24</v>
      </c>
      <c r="I47" s="36" t="s">
        <v>20</v>
      </c>
      <c r="J47" s="36" t="s">
        <v>157</v>
      </c>
      <c r="K47" s="16" t="s">
        <v>31</v>
      </c>
      <c r="L47" s="44">
        <v>2294827.7999999998</v>
      </c>
      <c r="M47" s="44">
        <v>1167000</v>
      </c>
      <c r="N47" s="44">
        <v>1167000</v>
      </c>
      <c r="O47" s="133">
        <v>0</v>
      </c>
      <c r="P47" s="44">
        <v>694948.5</v>
      </c>
      <c r="Q47" s="44">
        <v>694948.5</v>
      </c>
      <c r="R47" s="133">
        <v>0</v>
      </c>
      <c r="S47" s="44">
        <v>694948.5</v>
      </c>
      <c r="T47" s="44">
        <v>694948.5</v>
      </c>
      <c r="U47" s="133">
        <v>0</v>
      </c>
      <c r="V47" s="112"/>
    </row>
    <row r="48" spans="1:22" s="18" customFormat="1" ht="33">
      <c r="A48" s="96" t="s">
        <v>44</v>
      </c>
      <c r="B48" s="96" t="s">
        <v>90</v>
      </c>
      <c r="C48" s="28" t="s">
        <v>18</v>
      </c>
      <c r="D48" s="27" t="s">
        <v>17</v>
      </c>
      <c r="E48" s="32" t="s">
        <v>17</v>
      </c>
      <c r="F48" s="32" t="s">
        <v>17</v>
      </c>
      <c r="G48" s="26" t="s">
        <v>21</v>
      </c>
      <c r="H48" s="27" t="s">
        <v>24</v>
      </c>
      <c r="I48" s="27" t="s">
        <v>30</v>
      </c>
      <c r="J48" s="32" t="s">
        <v>17</v>
      </c>
      <c r="K48" s="27" t="s">
        <v>17</v>
      </c>
      <c r="L48" s="29">
        <f>SUM(L49)</f>
        <v>2538</v>
      </c>
      <c r="M48" s="29">
        <f t="shared" ref="M48:U48" si="2">SUM(M49)</f>
        <v>1767.4</v>
      </c>
      <c r="N48" s="29">
        <f t="shared" si="2"/>
        <v>1767.4</v>
      </c>
      <c r="O48" s="29">
        <f t="shared" si="2"/>
        <v>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9">
        <f t="shared" si="2"/>
        <v>0</v>
      </c>
      <c r="T48" s="29">
        <f t="shared" si="2"/>
        <v>0</v>
      </c>
      <c r="U48" s="29">
        <f t="shared" si="2"/>
        <v>0</v>
      </c>
      <c r="V48" s="128" t="s">
        <v>142</v>
      </c>
    </row>
    <row r="49" spans="1:22" s="18" customFormat="1" ht="17.25">
      <c r="A49" s="98"/>
      <c r="B49" s="98"/>
      <c r="C49" s="23" t="s">
        <v>18</v>
      </c>
      <c r="D49" s="36" t="s">
        <v>28</v>
      </c>
      <c r="E49" s="36" t="s">
        <v>152</v>
      </c>
      <c r="F49" s="36" t="s">
        <v>25</v>
      </c>
      <c r="G49" s="15" t="s">
        <v>21</v>
      </c>
      <c r="H49" s="20" t="s">
        <v>24</v>
      </c>
      <c r="I49" s="36" t="s">
        <v>30</v>
      </c>
      <c r="J49" s="16" t="s">
        <v>156</v>
      </c>
      <c r="K49" s="16" t="s">
        <v>29</v>
      </c>
      <c r="L49" s="44">
        <v>2538</v>
      </c>
      <c r="M49" s="44">
        <v>1767.4</v>
      </c>
      <c r="N49" s="44">
        <v>1767.4</v>
      </c>
      <c r="O49" s="133">
        <v>0</v>
      </c>
      <c r="P49" s="44">
        <v>0</v>
      </c>
      <c r="Q49" s="44">
        <v>0</v>
      </c>
      <c r="R49" s="133">
        <v>0</v>
      </c>
      <c r="S49" s="44">
        <v>0</v>
      </c>
      <c r="T49" s="44">
        <v>0</v>
      </c>
      <c r="U49" s="133">
        <v>0</v>
      </c>
      <c r="V49" s="129"/>
    </row>
    <row r="50" spans="1:22" s="21" customFormat="1" ht="33">
      <c r="A50" s="96" t="s">
        <v>43</v>
      </c>
      <c r="B50" s="96" t="s">
        <v>87</v>
      </c>
      <c r="C50" s="28" t="s">
        <v>18</v>
      </c>
      <c r="D50" s="32" t="s">
        <v>17</v>
      </c>
      <c r="E50" s="32" t="s">
        <v>17</v>
      </c>
      <c r="F50" s="32" t="s">
        <v>17</v>
      </c>
      <c r="G50" s="31" t="s">
        <v>21</v>
      </c>
      <c r="H50" s="31" t="s">
        <v>24</v>
      </c>
      <c r="I50" s="31" t="s">
        <v>21</v>
      </c>
      <c r="J50" s="32" t="s">
        <v>17</v>
      </c>
      <c r="K50" s="32" t="s">
        <v>17</v>
      </c>
      <c r="L50" s="29">
        <f>SUM(L51:L57)</f>
        <v>422541.1</v>
      </c>
      <c r="M50" s="29">
        <f t="shared" ref="M50:U50" si="3">SUM(M51:M57)</f>
        <v>363083.2</v>
      </c>
      <c r="N50" s="29">
        <f t="shared" si="3"/>
        <v>363083.2</v>
      </c>
      <c r="O50" s="29">
        <f t="shared" si="3"/>
        <v>0</v>
      </c>
      <c r="P50" s="29">
        <f t="shared" si="3"/>
        <v>334402.8</v>
      </c>
      <c r="Q50" s="29">
        <f t="shared" si="3"/>
        <v>334402.8</v>
      </c>
      <c r="R50" s="29">
        <f t="shared" si="3"/>
        <v>0</v>
      </c>
      <c r="S50" s="29">
        <f t="shared" si="3"/>
        <v>334832.7</v>
      </c>
      <c r="T50" s="29">
        <f t="shared" si="3"/>
        <v>334832.7</v>
      </c>
      <c r="U50" s="29">
        <f t="shared" si="3"/>
        <v>0</v>
      </c>
      <c r="V50" s="120" t="s">
        <v>137</v>
      </c>
    </row>
    <row r="51" spans="1:22" s="21" customFormat="1" ht="17.25">
      <c r="A51" s="97"/>
      <c r="B51" s="97"/>
      <c r="C51" s="23" t="s">
        <v>18</v>
      </c>
      <c r="D51" s="36" t="s">
        <v>32</v>
      </c>
      <c r="E51" s="36" t="s">
        <v>158</v>
      </c>
      <c r="F51" s="36" t="s">
        <v>19</v>
      </c>
      <c r="G51" s="30" t="s">
        <v>21</v>
      </c>
      <c r="H51" s="30" t="s">
        <v>19</v>
      </c>
      <c r="I51" s="30" t="s">
        <v>21</v>
      </c>
      <c r="J51" s="30" t="s">
        <v>155</v>
      </c>
      <c r="K51" s="36" t="s">
        <v>29</v>
      </c>
      <c r="L51" s="44">
        <v>30138</v>
      </c>
      <c r="M51" s="44">
        <v>28602.5</v>
      </c>
      <c r="N51" s="44">
        <v>28602.5</v>
      </c>
      <c r="O51" s="133">
        <v>0</v>
      </c>
      <c r="P51" s="44">
        <v>0</v>
      </c>
      <c r="Q51" s="44">
        <v>0</v>
      </c>
      <c r="R51" s="133">
        <v>0</v>
      </c>
      <c r="S51" s="44">
        <v>0</v>
      </c>
      <c r="T51" s="44">
        <v>0</v>
      </c>
      <c r="U51" s="133">
        <v>0</v>
      </c>
      <c r="V51" s="121"/>
    </row>
    <row r="52" spans="1:22" s="21" customFormat="1" ht="17.25">
      <c r="A52" s="97"/>
      <c r="B52" s="97"/>
      <c r="C52" s="23" t="s">
        <v>18</v>
      </c>
      <c r="D52" s="36" t="s">
        <v>33</v>
      </c>
      <c r="E52" s="36" t="s">
        <v>21</v>
      </c>
      <c r="F52" s="36" t="s">
        <v>152</v>
      </c>
      <c r="G52" s="30" t="s">
        <v>21</v>
      </c>
      <c r="H52" s="30" t="s">
        <v>24</v>
      </c>
      <c r="I52" s="30" t="s">
        <v>21</v>
      </c>
      <c r="J52" s="30" t="s">
        <v>156</v>
      </c>
      <c r="K52" s="36" t="s">
        <v>29</v>
      </c>
      <c r="L52" s="44">
        <v>137862</v>
      </c>
      <c r="M52" s="44">
        <v>133887.6</v>
      </c>
      <c r="N52" s="44">
        <v>133887.6</v>
      </c>
      <c r="O52" s="133">
        <v>0</v>
      </c>
      <c r="P52" s="44">
        <v>133650</v>
      </c>
      <c r="Q52" s="44">
        <v>133650</v>
      </c>
      <c r="R52" s="133">
        <v>0</v>
      </c>
      <c r="S52" s="44">
        <v>133650</v>
      </c>
      <c r="T52" s="44">
        <v>133650</v>
      </c>
      <c r="U52" s="133">
        <v>0</v>
      </c>
      <c r="V52" s="121"/>
    </row>
    <row r="53" spans="1:22" s="21" customFormat="1" ht="17.25">
      <c r="A53" s="97"/>
      <c r="B53" s="97"/>
      <c r="C53" s="23" t="s">
        <v>18</v>
      </c>
      <c r="D53" s="36" t="s">
        <v>33</v>
      </c>
      <c r="E53" s="36" t="s">
        <v>21</v>
      </c>
      <c r="F53" s="36" t="s">
        <v>152</v>
      </c>
      <c r="G53" s="30" t="s">
        <v>21</v>
      </c>
      <c r="H53" s="30" t="s">
        <v>24</v>
      </c>
      <c r="I53" s="30" t="s">
        <v>21</v>
      </c>
      <c r="J53" s="30" t="s">
        <v>160</v>
      </c>
      <c r="K53" s="36" t="s">
        <v>29</v>
      </c>
      <c r="L53" s="44">
        <v>54000</v>
      </c>
      <c r="M53" s="44">
        <v>0</v>
      </c>
      <c r="N53" s="44">
        <v>0</v>
      </c>
      <c r="O53" s="133">
        <v>0</v>
      </c>
      <c r="P53" s="44">
        <v>0</v>
      </c>
      <c r="Q53" s="44">
        <v>0</v>
      </c>
      <c r="R53" s="133">
        <v>0</v>
      </c>
      <c r="S53" s="44">
        <v>0</v>
      </c>
      <c r="T53" s="44">
        <v>0</v>
      </c>
      <c r="U53" s="133">
        <v>0</v>
      </c>
      <c r="V53" s="121"/>
    </row>
    <row r="54" spans="1:22" s="21" customFormat="1" ht="17.25">
      <c r="A54" s="97"/>
      <c r="B54" s="97"/>
      <c r="C54" s="23" t="s">
        <v>18</v>
      </c>
      <c r="D54" s="36" t="s">
        <v>34</v>
      </c>
      <c r="E54" s="36" t="s">
        <v>161</v>
      </c>
      <c r="F54" s="36" t="s">
        <v>20</v>
      </c>
      <c r="G54" s="30" t="s">
        <v>21</v>
      </c>
      <c r="H54" s="30" t="s">
        <v>24</v>
      </c>
      <c r="I54" s="30" t="s">
        <v>21</v>
      </c>
      <c r="J54" s="30" t="s">
        <v>162</v>
      </c>
      <c r="K54" s="36" t="s">
        <v>85</v>
      </c>
      <c r="L54" s="44">
        <v>149930</v>
      </c>
      <c r="M54" s="44">
        <v>149930</v>
      </c>
      <c r="N54" s="44">
        <v>149930</v>
      </c>
      <c r="O54" s="133">
        <v>0</v>
      </c>
      <c r="P54" s="44">
        <v>149930</v>
      </c>
      <c r="Q54" s="44">
        <v>149930</v>
      </c>
      <c r="R54" s="133">
        <v>0</v>
      </c>
      <c r="S54" s="44">
        <v>149930</v>
      </c>
      <c r="T54" s="44">
        <v>149930</v>
      </c>
      <c r="U54" s="133">
        <v>0</v>
      </c>
      <c r="V54" s="121"/>
    </row>
    <row r="55" spans="1:22" s="21" customFormat="1" ht="17.25">
      <c r="A55" s="97"/>
      <c r="B55" s="97"/>
      <c r="C55" s="23" t="s">
        <v>18</v>
      </c>
      <c r="D55" s="36" t="s">
        <v>34</v>
      </c>
      <c r="E55" s="36" t="s">
        <v>161</v>
      </c>
      <c r="F55" s="36" t="s">
        <v>20</v>
      </c>
      <c r="G55" s="30" t="s">
        <v>21</v>
      </c>
      <c r="H55" s="30" t="s">
        <v>24</v>
      </c>
      <c r="I55" s="30" t="s">
        <v>21</v>
      </c>
      <c r="J55" s="30" t="s">
        <v>163</v>
      </c>
      <c r="K55" s="36" t="s">
        <v>85</v>
      </c>
      <c r="L55" s="44">
        <v>36076</v>
      </c>
      <c r="M55" s="44">
        <v>36076</v>
      </c>
      <c r="N55" s="44">
        <v>36076</v>
      </c>
      <c r="O55" s="133">
        <v>0</v>
      </c>
      <c r="P55" s="44">
        <v>36076</v>
      </c>
      <c r="Q55" s="44">
        <v>36076</v>
      </c>
      <c r="R55" s="133">
        <v>0</v>
      </c>
      <c r="S55" s="44">
        <v>36076</v>
      </c>
      <c r="T55" s="44">
        <v>36076</v>
      </c>
      <c r="U55" s="133">
        <v>0</v>
      </c>
      <c r="V55" s="121"/>
    </row>
    <row r="56" spans="1:22" s="21" customFormat="1" ht="17.25">
      <c r="A56" s="97"/>
      <c r="B56" s="97"/>
      <c r="C56" s="23" t="s">
        <v>18</v>
      </c>
      <c r="D56" s="36" t="s">
        <v>34</v>
      </c>
      <c r="E56" s="36" t="s">
        <v>161</v>
      </c>
      <c r="F56" s="36" t="s">
        <v>20</v>
      </c>
      <c r="G56" s="30" t="s">
        <v>21</v>
      </c>
      <c r="H56" s="30" t="s">
        <v>24</v>
      </c>
      <c r="I56" s="30" t="s">
        <v>21</v>
      </c>
      <c r="J56" s="30" t="s">
        <v>164</v>
      </c>
      <c r="K56" s="36" t="s">
        <v>85</v>
      </c>
      <c r="L56" s="44">
        <v>1535.1</v>
      </c>
      <c r="M56" s="44">
        <v>1233.2</v>
      </c>
      <c r="N56" s="44">
        <v>1233.2</v>
      </c>
      <c r="O56" s="133">
        <v>0</v>
      </c>
      <c r="P56" s="44">
        <v>1231</v>
      </c>
      <c r="Q56" s="44">
        <v>1231</v>
      </c>
      <c r="R56" s="133">
        <v>0</v>
      </c>
      <c r="S56" s="44">
        <v>1231</v>
      </c>
      <c r="T56" s="44">
        <v>1231</v>
      </c>
      <c r="U56" s="133">
        <v>0</v>
      </c>
      <c r="V56" s="121"/>
    </row>
    <row r="57" spans="1:22" s="21" customFormat="1" ht="17.25">
      <c r="A57" s="97"/>
      <c r="B57" s="97"/>
      <c r="C57" s="23" t="s">
        <v>18</v>
      </c>
      <c r="D57" s="36" t="s">
        <v>28</v>
      </c>
      <c r="E57" s="36" t="s">
        <v>152</v>
      </c>
      <c r="F57" s="36" t="s">
        <v>25</v>
      </c>
      <c r="G57" s="30" t="s">
        <v>21</v>
      </c>
      <c r="H57" s="30" t="s">
        <v>24</v>
      </c>
      <c r="I57" s="30" t="s">
        <v>21</v>
      </c>
      <c r="J57" s="30" t="s">
        <v>165</v>
      </c>
      <c r="K57" s="16" t="s">
        <v>35</v>
      </c>
      <c r="L57" s="44">
        <v>13000</v>
      </c>
      <c r="M57" s="44">
        <v>13353.9</v>
      </c>
      <c r="N57" s="44">
        <v>13353.9</v>
      </c>
      <c r="O57" s="133">
        <v>0</v>
      </c>
      <c r="P57" s="44">
        <v>13515.8</v>
      </c>
      <c r="Q57" s="44">
        <v>13515.8</v>
      </c>
      <c r="R57" s="133">
        <v>0</v>
      </c>
      <c r="S57" s="44">
        <v>13945.7</v>
      </c>
      <c r="T57" s="44">
        <v>13945.7</v>
      </c>
      <c r="U57" s="133">
        <v>0</v>
      </c>
      <c r="V57" s="121"/>
    </row>
    <row r="58" spans="1:22" ht="33" customHeight="1">
      <c r="A58" s="96" t="s">
        <v>42</v>
      </c>
      <c r="B58" s="96" t="s">
        <v>88</v>
      </c>
      <c r="C58" s="33" t="s">
        <v>18</v>
      </c>
      <c r="D58" s="32" t="s">
        <v>17</v>
      </c>
      <c r="E58" s="32" t="s">
        <v>17</v>
      </c>
      <c r="F58" s="32" t="s">
        <v>17</v>
      </c>
      <c r="G58" s="26" t="s">
        <v>21</v>
      </c>
      <c r="H58" s="26" t="s">
        <v>24</v>
      </c>
      <c r="I58" s="26" t="s">
        <v>36</v>
      </c>
      <c r="J58" s="32" t="s">
        <v>17</v>
      </c>
      <c r="K58" s="32" t="s">
        <v>17</v>
      </c>
      <c r="L58" s="29">
        <f>SUM(L59:L59)</f>
        <v>6600</v>
      </c>
      <c r="M58" s="29">
        <f t="shared" ref="M58:U58" si="4">SUM(M59:M59)</f>
        <v>6600</v>
      </c>
      <c r="N58" s="29">
        <f t="shared" si="4"/>
        <v>6600</v>
      </c>
      <c r="O58" s="29">
        <f t="shared" si="4"/>
        <v>0</v>
      </c>
      <c r="P58" s="29">
        <f t="shared" si="4"/>
        <v>6600</v>
      </c>
      <c r="Q58" s="29">
        <f t="shared" si="4"/>
        <v>6600</v>
      </c>
      <c r="R58" s="29">
        <f t="shared" si="4"/>
        <v>0</v>
      </c>
      <c r="S58" s="29">
        <f t="shared" si="4"/>
        <v>6600</v>
      </c>
      <c r="T58" s="29">
        <f t="shared" si="4"/>
        <v>6600</v>
      </c>
      <c r="U58" s="29">
        <f t="shared" si="4"/>
        <v>0</v>
      </c>
      <c r="V58" s="81" t="s">
        <v>138</v>
      </c>
    </row>
    <row r="59" spans="1:22" ht="17.25">
      <c r="A59" s="98"/>
      <c r="B59" s="98"/>
      <c r="C59" s="23" t="s">
        <v>18</v>
      </c>
      <c r="D59" s="35" t="s">
        <v>28</v>
      </c>
      <c r="E59" s="35" t="s">
        <v>152</v>
      </c>
      <c r="F59" s="35" t="s">
        <v>25</v>
      </c>
      <c r="G59" s="30" t="s">
        <v>21</v>
      </c>
      <c r="H59" s="30" t="s">
        <v>24</v>
      </c>
      <c r="I59" s="30" t="s">
        <v>36</v>
      </c>
      <c r="J59" s="30" t="s">
        <v>156</v>
      </c>
      <c r="K59" s="22" t="s">
        <v>29</v>
      </c>
      <c r="L59" s="44">
        <v>6600</v>
      </c>
      <c r="M59" s="44">
        <v>6600</v>
      </c>
      <c r="N59" s="44">
        <v>6600</v>
      </c>
      <c r="O59" s="133">
        <v>0</v>
      </c>
      <c r="P59" s="44">
        <v>6600</v>
      </c>
      <c r="Q59" s="44">
        <v>6600</v>
      </c>
      <c r="R59" s="133">
        <v>0</v>
      </c>
      <c r="S59" s="44">
        <v>6600</v>
      </c>
      <c r="T59" s="44">
        <v>6600</v>
      </c>
      <c r="U59" s="133">
        <v>0</v>
      </c>
      <c r="V59" s="79"/>
    </row>
    <row r="60" spans="1:22" ht="49.5">
      <c r="A60" s="47" t="s">
        <v>39</v>
      </c>
      <c r="B60" s="47" t="s">
        <v>38</v>
      </c>
      <c r="C60" s="48" t="s">
        <v>18</v>
      </c>
      <c r="D60" s="50" t="s">
        <v>17</v>
      </c>
      <c r="E60" s="50" t="s">
        <v>17</v>
      </c>
      <c r="F60" s="50" t="s">
        <v>17</v>
      </c>
      <c r="G60" s="49" t="s">
        <v>21</v>
      </c>
      <c r="H60" s="50" t="s">
        <v>37</v>
      </c>
      <c r="I60" s="50" t="s">
        <v>17</v>
      </c>
      <c r="J60" s="50" t="s">
        <v>17</v>
      </c>
      <c r="K60" s="50" t="s">
        <v>17</v>
      </c>
      <c r="L60" s="51">
        <f>L76+L83+L92+L96+L101+L103</f>
        <v>32296969.699999999</v>
      </c>
      <c r="M60" s="51">
        <f t="shared" ref="M60:U60" si="5">M76+M83+M92+M96+M101+M103</f>
        <v>33456657</v>
      </c>
      <c r="N60" s="51">
        <f t="shared" si="5"/>
        <v>33456657</v>
      </c>
      <c r="O60" s="51">
        <f t="shared" si="5"/>
        <v>0</v>
      </c>
      <c r="P60" s="51">
        <f t="shared" si="5"/>
        <v>33718506.700000003</v>
      </c>
      <c r="Q60" s="51">
        <f t="shared" si="5"/>
        <v>33718506.700000003</v>
      </c>
      <c r="R60" s="51">
        <f t="shared" si="5"/>
        <v>0</v>
      </c>
      <c r="S60" s="51">
        <f t="shared" si="5"/>
        <v>33657049.900000006</v>
      </c>
      <c r="T60" s="51">
        <f t="shared" si="5"/>
        <v>33657049.900000006</v>
      </c>
      <c r="U60" s="51">
        <f t="shared" si="5"/>
        <v>0</v>
      </c>
      <c r="V60" s="52"/>
    </row>
    <row r="61" spans="1:22" ht="66">
      <c r="A61" s="59"/>
      <c r="B61" s="62" t="s">
        <v>119</v>
      </c>
      <c r="C61" s="57" t="s">
        <v>95</v>
      </c>
      <c r="D61" s="55" t="s">
        <v>17</v>
      </c>
      <c r="E61" s="55" t="s">
        <v>17</v>
      </c>
      <c r="F61" s="55" t="s">
        <v>17</v>
      </c>
      <c r="G61" s="55" t="s">
        <v>21</v>
      </c>
      <c r="H61" s="55" t="s">
        <v>37</v>
      </c>
      <c r="I61" s="55" t="s">
        <v>17</v>
      </c>
      <c r="J61" s="55" t="s">
        <v>17</v>
      </c>
      <c r="K61" s="55" t="s">
        <v>17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61"/>
    </row>
    <row r="62" spans="1:22" ht="82.5">
      <c r="A62" s="59"/>
      <c r="B62" s="62" t="s">
        <v>120</v>
      </c>
      <c r="C62" s="57" t="s">
        <v>95</v>
      </c>
      <c r="D62" s="55" t="s">
        <v>17</v>
      </c>
      <c r="E62" s="55" t="s">
        <v>17</v>
      </c>
      <c r="F62" s="55" t="s">
        <v>17</v>
      </c>
      <c r="G62" s="55" t="s">
        <v>21</v>
      </c>
      <c r="H62" s="55" t="s">
        <v>37</v>
      </c>
      <c r="I62" s="55" t="s">
        <v>17</v>
      </c>
      <c r="J62" s="55" t="s">
        <v>17</v>
      </c>
      <c r="K62" s="55" t="s">
        <v>17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61"/>
    </row>
    <row r="63" spans="1:22" ht="66">
      <c r="A63" s="59"/>
      <c r="B63" s="62" t="s">
        <v>121</v>
      </c>
      <c r="C63" s="57" t="s">
        <v>95</v>
      </c>
      <c r="D63" s="55" t="s">
        <v>17</v>
      </c>
      <c r="E63" s="55" t="s">
        <v>17</v>
      </c>
      <c r="F63" s="55" t="s">
        <v>17</v>
      </c>
      <c r="G63" s="55" t="s">
        <v>21</v>
      </c>
      <c r="H63" s="55" t="s">
        <v>37</v>
      </c>
      <c r="I63" s="55" t="s">
        <v>17</v>
      </c>
      <c r="J63" s="55" t="s">
        <v>17</v>
      </c>
      <c r="K63" s="55" t="s">
        <v>17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61"/>
    </row>
    <row r="64" spans="1:22" ht="66">
      <c r="A64" s="59"/>
      <c r="B64" s="62" t="s">
        <v>122</v>
      </c>
      <c r="C64" s="57" t="s">
        <v>95</v>
      </c>
      <c r="D64" s="55" t="s">
        <v>17</v>
      </c>
      <c r="E64" s="55" t="s">
        <v>17</v>
      </c>
      <c r="F64" s="55" t="s">
        <v>17</v>
      </c>
      <c r="G64" s="55" t="s">
        <v>21</v>
      </c>
      <c r="H64" s="55" t="s">
        <v>37</v>
      </c>
      <c r="I64" s="55" t="s">
        <v>17</v>
      </c>
      <c r="J64" s="55" t="s">
        <v>17</v>
      </c>
      <c r="K64" s="55" t="s">
        <v>17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61"/>
    </row>
    <row r="65" spans="1:22" ht="49.5">
      <c r="A65" s="59"/>
      <c r="B65" s="62" t="s">
        <v>123</v>
      </c>
      <c r="C65" s="57" t="s">
        <v>97</v>
      </c>
      <c r="D65" s="55" t="s">
        <v>17</v>
      </c>
      <c r="E65" s="55" t="s">
        <v>17</v>
      </c>
      <c r="F65" s="55" t="s">
        <v>17</v>
      </c>
      <c r="G65" s="55" t="s">
        <v>21</v>
      </c>
      <c r="H65" s="55" t="s">
        <v>37</v>
      </c>
      <c r="I65" s="55" t="s">
        <v>17</v>
      </c>
      <c r="J65" s="55" t="s">
        <v>17</v>
      </c>
      <c r="K65" s="55" t="s">
        <v>17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61"/>
    </row>
    <row r="66" spans="1:22" ht="49.5">
      <c r="A66" s="59"/>
      <c r="B66" s="62" t="s">
        <v>186</v>
      </c>
      <c r="C66" s="57" t="s">
        <v>95</v>
      </c>
      <c r="D66" s="55" t="s">
        <v>17</v>
      </c>
      <c r="E66" s="55" t="s">
        <v>17</v>
      </c>
      <c r="F66" s="55" t="s">
        <v>17</v>
      </c>
      <c r="G66" s="55" t="s">
        <v>21</v>
      </c>
      <c r="H66" s="55" t="s">
        <v>37</v>
      </c>
      <c r="I66" s="55" t="s">
        <v>17</v>
      </c>
      <c r="J66" s="55" t="s">
        <v>17</v>
      </c>
      <c r="K66" s="55" t="s">
        <v>17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61"/>
    </row>
    <row r="67" spans="1:22" ht="49.5">
      <c r="A67" s="59"/>
      <c r="B67" s="62" t="s">
        <v>124</v>
      </c>
      <c r="C67" s="57" t="s">
        <v>95</v>
      </c>
      <c r="D67" s="55" t="s">
        <v>17</v>
      </c>
      <c r="E67" s="55" t="s">
        <v>17</v>
      </c>
      <c r="F67" s="55" t="s">
        <v>17</v>
      </c>
      <c r="G67" s="55" t="s">
        <v>21</v>
      </c>
      <c r="H67" s="55" t="s">
        <v>37</v>
      </c>
      <c r="I67" s="55" t="s">
        <v>17</v>
      </c>
      <c r="J67" s="55" t="s">
        <v>17</v>
      </c>
      <c r="K67" s="55" t="s">
        <v>17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61"/>
    </row>
    <row r="68" spans="1:22" ht="49.5">
      <c r="A68" s="59"/>
      <c r="B68" s="62" t="s">
        <v>125</v>
      </c>
      <c r="C68" s="57" t="s">
        <v>95</v>
      </c>
      <c r="D68" s="55" t="s">
        <v>17</v>
      </c>
      <c r="E68" s="55" t="s">
        <v>17</v>
      </c>
      <c r="F68" s="55" t="s">
        <v>17</v>
      </c>
      <c r="G68" s="55" t="s">
        <v>21</v>
      </c>
      <c r="H68" s="55" t="s">
        <v>37</v>
      </c>
      <c r="I68" s="55" t="s">
        <v>17</v>
      </c>
      <c r="J68" s="55" t="s">
        <v>17</v>
      </c>
      <c r="K68" s="55" t="s">
        <v>17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61"/>
    </row>
    <row r="69" spans="1:22" ht="41.25" customHeight="1">
      <c r="A69" s="59"/>
      <c r="B69" s="62" t="s">
        <v>126</v>
      </c>
      <c r="C69" s="57" t="s">
        <v>97</v>
      </c>
      <c r="D69" s="55" t="s">
        <v>17</v>
      </c>
      <c r="E69" s="55" t="s">
        <v>17</v>
      </c>
      <c r="F69" s="55" t="s">
        <v>17</v>
      </c>
      <c r="G69" s="55" t="s">
        <v>21</v>
      </c>
      <c r="H69" s="55" t="s">
        <v>37</v>
      </c>
      <c r="I69" s="55" t="s">
        <v>17</v>
      </c>
      <c r="J69" s="55" t="s">
        <v>17</v>
      </c>
      <c r="K69" s="55" t="s">
        <v>17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61"/>
    </row>
    <row r="70" spans="1:22" ht="33">
      <c r="A70" s="59"/>
      <c r="B70" s="62" t="s">
        <v>127</v>
      </c>
      <c r="C70" s="57" t="s">
        <v>95</v>
      </c>
      <c r="D70" s="55" t="s">
        <v>17</v>
      </c>
      <c r="E70" s="55" t="s">
        <v>17</v>
      </c>
      <c r="F70" s="55" t="s">
        <v>17</v>
      </c>
      <c r="G70" s="55" t="s">
        <v>21</v>
      </c>
      <c r="H70" s="55" t="s">
        <v>37</v>
      </c>
      <c r="I70" s="55" t="s">
        <v>17</v>
      </c>
      <c r="J70" s="55" t="s">
        <v>17</v>
      </c>
      <c r="K70" s="55" t="s">
        <v>17</v>
      </c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61"/>
    </row>
    <row r="71" spans="1:22" ht="49.5">
      <c r="A71" s="59"/>
      <c r="B71" s="62" t="s">
        <v>128</v>
      </c>
      <c r="C71" s="57" t="s">
        <v>95</v>
      </c>
      <c r="D71" s="55" t="s">
        <v>17</v>
      </c>
      <c r="E71" s="55" t="s">
        <v>17</v>
      </c>
      <c r="F71" s="55" t="s">
        <v>17</v>
      </c>
      <c r="G71" s="55" t="s">
        <v>21</v>
      </c>
      <c r="H71" s="55" t="s">
        <v>37</v>
      </c>
      <c r="I71" s="55" t="s">
        <v>17</v>
      </c>
      <c r="J71" s="55" t="s">
        <v>17</v>
      </c>
      <c r="K71" s="55" t="s">
        <v>17</v>
      </c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61"/>
    </row>
    <row r="72" spans="1:22" ht="49.5">
      <c r="A72" s="59"/>
      <c r="B72" s="62" t="s">
        <v>129</v>
      </c>
      <c r="C72" s="57" t="s">
        <v>95</v>
      </c>
      <c r="D72" s="55" t="s">
        <v>17</v>
      </c>
      <c r="E72" s="55" t="s">
        <v>17</v>
      </c>
      <c r="F72" s="55" t="s">
        <v>17</v>
      </c>
      <c r="G72" s="55" t="s">
        <v>21</v>
      </c>
      <c r="H72" s="55" t="s">
        <v>37</v>
      </c>
      <c r="I72" s="55" t="s">
        <v>17</v>
      </c>
      <c r="J72" s="55" t="s">
        <v>17</v>
      </c>
      <c r="K72" s="55" t="s">
        <v>17</v>
      </c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61"/>
    </row>
    <row r="73" spans="1:22" ht="49.5">
      <c r="A73" s="59"/>
      <c r="B73" s="62" t="s">
        <v>130</v>
      </c>
      <c r="C73" s="57" t="s">
        <v>95</v>
      </c>
      <c r="D73" s="55" t="s">
        <v>17</v>
      </c>
      <c r="E73" s="55" t="s">
        <v>17</v>
      </c>
      <c r="F73" s="55" t="s">
        <v>17</v>
      </c>
      <c r="G73" s="55" t="s">
        <v>21</v>
      </c>
      <c r="H73" s="55" t="s">
        <v>37</v>
      </c>
      <c r="I73" s="55" t="s">
        <v>17</v>
      </c>
      <c r="J73" s="55" t="s">
        <v>17</v>
      </c>
      <c r="K73" s="55" t="s">
        <v>17</v>
      </c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61"/>
    </row>
    <row r="74" spans="1:22" ht="115.5">
      <c r="A74" s="59"/>
      <c r="B74" s="62" t="s">
        <v>131</v>
      </c>
      <c r="C74" s="57" t="s">
        <v>95</v>
      </c>
      <c r="D74" s="55" t="s">
        <v>17</v>
      </c>
      <c r="E74" s="55" t="s">
        <v>17</v>
      </c>
      <c r="F74" s="55" t="s">
        <v>17</v>
      </c>
      <c r="G74" s="55" t="s">
        <v>21</v>
      </c>
      <c r="H74" s="55" t="s">
        <v>37</v>
      </c>
      <c r="I74" s="55" t="s">
        <v>17</v>
      </c>
      <c r="J74" s="55" t="s">
        <v>17</v>
      </c>
      <c r="K74" s="55" t="s">
        <v>17</v>
      </c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61"/>
    </row>
    <row r="75" spans="1:22" ht="49.5">
      <c r="A75" s="59"/>
      <c r="B75" s="62" t="s">
        <v>132</v>
      </c>
      <c r="C75" s="57" t="s">
        <v>95</v>
      </c>
      <c r="D75" s="55" t="s">
        <v>17</v>
      </c>
      <c r="E75" s="55" t="s">
        <v>17</v>
      </c>
      <c r="F75" s="55" t="s">
        <v>17</v>
      </c>
      <c r="G75" s="55" t="s">
        <v>21</v>
      </c>
      <c r="H75" s="55" t="s">
        <v>37</v>
      </c>
      <c r="I75" s="55" t="s">
        <v>17</v>
      </c>
      <c r="J75" s="55" t="s">
        <v>17</v>
      </c>
      <c r="K75" s="55" t="s">
        <v>17</v>
      </c>
      <c r="L75" s="63"/>
      <c r="M75" s="44"/>
      <c r="N75" s="44"/>
      <c r="O75" s="44"/>
      <c r="P75" s="44"/>
      <c r="Q75" s="44"/>
      <c r="R75" s="44"/>
      <c r="S75" s="44"/>
      <c r="T75" s="44"/>
      <c r="U75" s="44"/>
      <c r="V75" s="61"/>
    </row>
    <row r="76" spans="1:22" ht="33">
      <c r="A76" s="107" t="s">
        <v>41</v>
      </c>
      <c r="B76" s="107" t="s">
        <v>47</v>
      </c>
      <c r="C76" s="28" t="s">
        <v>18</v>
      </c>
      <c r="D76" s="32" t="s">
        <v>17</v>
      </c>
      <c r="E76" s="32" t="s">
        <v>17</v>
      </c>
      <c r="F76" s="32" t="s">
        <v>17</v>
      </c>
      <c r="G76" s="26" t="s">
        <v>21</v>
      </c>
      <c r="H76" s="26" t="s">
        <v>37</v>
      </c>
      <c r="I76" s="26" t="s">
        <v>19</v>
      </c>
      <c r="J76" s="32" t="s">
        <v>17</v>
      </c>
      <c r="K76" s="32" t="s">
        <v>17</v>
      </c>
      <c r="L76" s="34">
        <f>SUM(L77:L82)</f>
        <v>52900.800000000003</v>
      </c>
      <c r="M76" s="34">
        <f>SUM(M77:M82)</f>
        <v>77479.7</v>
      </c>
      <c r="N76" s="34">
        <f>SUM(N77:N82)</f>
        <v>77479.7</v>
      </c>
      <c r="O76" s="34">
        <f>SUM(O77:O82)</f>
        <v>0</v>
      </c>
      <c r="P76" s="34">
        <f>SUM(P77:P82)</f>
        <v>77492</v>
      </c>
      <c r="Q76" s="34">
        <f>SUM(Q77:Q82)</f>
        <v>77492</v>
      </c>
      <c r="R76" s="34">
        <f>SUM(R77:R82)</f>
        <v>0</v>
      </c>
      <c r="S76" s="34">
        <f>SUM(S77:S82)</f>
        <v>78747.299999999988</v>
      </c>
      <c r="T76" s="34">
        <f>SUM(T77:T82)</f>
        <v>78747.299999999988</v>
      </c>
      <c r="U76" s="34">
        <f>SUM(U77:U82)</f>
        <v>0</v>
      </c>
      <c r="V76" s="120" t="s">
        <v>195</v>
      </c>
    </row>
    <row r="77" spans="1:22" ht="17.25">
      <c r="A77" s="108"/>
      <c r="B77" s="108"/>
      <c r="C77" s="23" t="s">
        <v>18</v>
      </c>
      <c r="D77" s="35" t="s">
        <v>26</v>
      </c>
      <c r="E77" s="35" t="s">
        <v>153</v>
      </c>
      <c r="F77" s="35" t="s">
        <v>20</v>
      </c>
      <c r="G77" s="30" t="s">
        <v>21</v>
      </c>
      <c r="H77" s="30" t="s">
        <v>37</v>
      </c>
      <c r="I77" s="30" t="s">
        <v>19</v>
      </c>
      <c r="J77" s="30">
        <v>90019</v>
      </c>
      <c r="K77" s="35" t="s">
        <v>29</v>
      </c>
      <c r="L77" s="44">
        <v>9160.7999999999993</v>
      </c>
      <c r="M77" s="44">
        <v>14308.1</v>
      </c>
      <c r="N77" s="44">
        <v>14308.1</v>
      </c>
      <c r="O77" s="133">
        <v>0</v>
      </c>
      <c r="P77" s="44">
        <v>14469.8</v>
      </c>
      <c r="Q77" s="44">
        <v>14469.8</v>
      </c>
      <c r="R77" s="133">
        <v>0</v>
      </c>
      <c r="S77" s="44">
        <v>14469.8</v>
      </c>
      <c r="T77" s="44">
        <v>14469.8</v>
      </c>
      <c r="U77" s="133">
        <v>0</v>
      </c>
      <c r="V77" s="121"/>
    </row>
    <row r="78" spans="1:22" ht="17.25">
      <c r="A78" s="108"/>
      <c r="B78" s="108"/>
      <c r="C78" s="23" t="s">
        <v>18</v>
      </c>
      <c r="D78" s="35" t="s">
        <v>26</v>
      </c>
      <c r="E78" s="35" t="s">
        <v>153</v>
      </c>
      <c r="F78" s="35" t="s">
        <v>25</v>
      </c>
      <c r="G78" s="30" t="s">
        <v>21</v>
      </c>
      <c r="H78" s="30" t="s">
        <v>37</v>
      </c>
      <c r="I78" s="30" t="s">
        <v>19</v>
      </c>
      <c r="J78" s="30">
        <v>90019</v>
      </c>
      <c r="K78" s="35" t="s">
        <v>29</v>
      </c>
      <c r="L78" s="44">
        <v>500</v>
      </c>
      <c r="M78" s="44">
        <v>0</v>
      </c>
      <c r="N78" s="44">
        <v>0</v>
      </c>
      <c r="O78" s="133">
        <v>0</v>
      </c>
      <c r="P78" s="44">
        <v>0</v>
      </c>
      <c r="Q78" s="44">
        <v>0</v>
      </c>
      <c r="R78" s="133">
        <v>0</v>
      </c>
      <c r="S78" s="44">
        <v>0</v>
      </c>
      <c r="T78" s="44">
        <v>0</v>
      </c>
      <c r="U78" s="133">
        <v>0</v>
      </c>
      <c r="V78" s="121"/>
    </row>
    <row r="79" spans="1:22" ht="17.25">
      <c r="A79" s="108"/>
      <c r="B79" s="108"/>
      <c r="C79" s="23" t="s">
        <v>18</v>
      </c>
      <c r="D79" s="35" t="s">
        <v>26</v>
      </c>
      <c r="E79" s="35" t="s">
        <v>153</v>
      </c>
      <c r="F79" s="35" t="s">
        <v>154</v>
      </c>
      <c r="G79" s="30" t="s">
        <v>21</v>
      </c>
      <c r="H79" s="30" t="s">
        <v>37</v>
      </c>
      <c r="I79" s="30" t="s">
        <v>19</v>
      </c>
      <c r="J79" s="30" t="s">
        <v>165</v>
      </c>
      <c r="K79" s="35" t="s">
        <v>35</v>
      </c>
      <c r="L79" s="44">
        <v>7000</v>
      </c>
      <c r="M79" s="44">
        <v>24000</v>
      </c>
      <c r="N79" s="44">
        <v>24000</v>
      </c>
      <c r="O79" s="133">
        <v>0</v>
      </c>
      <c r="P79" s="44">
        <v>24000</v>
      </c>
      <c r="Q79" s="44">
        <v>24000</v>
      </c>
      <c r="R79" s="133">
        <v>0</v>
      </c>
      <c r="S79" s="44">
        <v>24000</v>
      </c>
      <c r="T79" s="44">
        <v>24000</v>
      </c>
      <c r="U79" s="133">
        <v>0</v>
      </c>
      <c r="V79" s="121"/>
    </row>
    <row r="80" spans="1:22" ht="17.25">
      <c r="A80" s="108"/>
      <c r="B80" s="108"/>
      <c r="C80" s="23" t="s">
        <v>18</v>
      </c>
      <c r="D80" s="35" t="s">
        <v>28</v>
      </c>
      <c r="E80" s="35" t="s">
        <v>152</v>
      </c>
      <c r="F80" s="35" t="s">
        <v>25</v>
      </c>
      <c r="G80" s="30" t="s">
        <v>21</v>
      </c>
      <c r="H80" s="30" t="s">
        <v>37</v>
      </c>
      <c r="I80" s="30" t="s">
        <v>19</v>
      </c>
      <c r="J80" s="30">
        <v>90019</v>
      </c>
      <c r="K80" s="35" t="s">
        <v>29</v>
      </c>
      <c r="L80" s="44">
        <v>720</v>
      </c>
      <c r="M80" s="44">
        <v>1500</v>
      </c>
      <c r="N80" s="44">
        <v>1500</v>
      </c>
      <c r="O80" s="133">
        <v>0</v>
      </c>
      <c r="P80" s="44">
        <v>1000</v>
      </c>
      <c r="Q80" s="44">
        <v>1000</v>
      </c>
      <c r="R80" s="133">
        <v>0</v>
      </c>
      <c r="S80" s="44">
        <v>1000</v>
      </c>
      <c r="T80" s="44">
        <v>1000</v>
      </c>
      <c r="U80" s="133">
        <v>0</v>
      </c>
      <c r="V80" s="121"/>
    </row>
    <row r="81" spans="1:23" ht="17.25">
      <c r="A81" s="108"/>
      <c r="B81" s="108"/>
      <c r="C81" s="23" t="s">
        <v>18</v>
      </c>
      <c r="D81" s="35" t="s">
        <v>28</v>
      </c>
      <c r="E81" s="35" t="s">
        <v>152</v>
      </c>
      <c r="F81" s="35" t="s">
        <v>25</v>
      </c>
      <c r="G81" s="30" t="s">
        <v>21</v>
      </c>
      <c r="H81" s="30" t="s">
        <v>37</v>
      </c>
      <c r="I81" s="30" t="s">
        <v>19</v>
      </c>
      <c r="J81" s="30" t="s">
        <v>165</v>
      </c>
      <c r="K81" s="35" t="s">
        <v>35</v>
      </c>
      <c r="L81" s="44">
        <v>28320</v>
      </c>
      <c r="M81" s="44">
        <v>31071.599999999999</v>
      </c>
      <c r="N81" s="44">
        <v>31071.599999999999</v>
      </c>
      <c r="O81" s="133">
        <v>0</v>
      </c>
      <c r="P81" s="44">
        <v>31382.3</v>
      </c>
      <c r="Q81" s="44">
        <v>31382.3</v>
      </c>
      <c r="R81" s="133">
        <v>0</v>
      </c>
      <c r="S81" s="44">
        <v>32637.599999999999</v>
      </c>
      <c r="T81" s="44">
        <v>32637.599999999999</v>
      </c>
      <c r="U81" s="133">
        <v>0</v>
      </c>
      <c r="V81" s="121"/>
    </row>
    <row r="82" spans="1:23" ht="17.25">
      <c r="A82" s="109"/>
      <c r="B82" s="109"/>
      <c r="C82" s="23" t="s">
        <v>18</v>
      </c>
      <c r="D82" s="35" t="s">
        <v>27</v>
      </c>
      <c r="E82" s="35" t="s">
        <v>21</v>
      </c>
      <c r="F82" s="35" t="s">
        <v>19</v>
      </c>
      <c r="G82" s="30" t="s">
        <v>21</v>
      </c>
      <c r="H82" s="30" t="s">
        <v>37</v>
      </c>
      <c r="I82" s="30" t="s">
        <v>19</v>
      </c>
      <c r="J82" s="30" t="s">
        <v>155</v>
      </c>
      <c r="K82" s="35" t="s">
        <v>29</v>
      </c>
      <c r="L82" s="44">
        <v>7200</v>
      </c>
      <c r="M82" s="44">
        <v>6600</v>
      </c>
      <c r="N82" s="44">
        <v>6600</v>
      </c>
      <c r="O82" s="133">
        <v>0</v>
      </c>
      <c r="P82" s="44">
        <v>6639.9</v>
      </c>
      <c r="Q82" s="44">
        <v>6639.9</v>
      </c>
      <c r="R82" s="133">
        <v>0</v>
      </c>
      <c r="S82" s="44">
        <v>6639.9</v>
      </c>
      <c r="T82" s="44">
        <v>6639.9</v>
      </c>
      <c r="U82" s="133">
        <v>0</v>
      </c>
      <c r="V82" s="124"/>
    </row>
    <row r="83" spans="1:23" ht="33">
      <c r="A83" s="107" t="s">
        <v>48</v>
      </c>
      <c r="B83" s="107" t="s">
        <v>50</v>
      </c>
      <c r="C83" s="28" t="s">
        <v>18</v>
      </c>
      <c r="D83" s="32" t="s">
        <v>17</v>
      </c>
      <c r="E83" s="32" t="s">
        <v>17</v>
      </c>
      <c r="F83" s="32" t="s">
        <v>17</v>
      </c>
      <c r="G83" s="26" t="s">
        <v>21</v>
      </c>
      <c r="H83" s="26" t="s">
        <v>37</v>
      </c>
      <c r="I83" s="26" t="s">
        <v>20</v>
      </c>
      <c r="J83" s="32" t="s">
        <v>17</v>
      </c>
      <c r="K83" s="32" t="s">
        <v>17</v>
      </c>
      <c r="L83" s="34">
        <f>SUM(L84:L91)</f>
        <v>30005847.899999999</v>
      </c>
      <c r="M83" s="34">
        <f>SUM(M84:M91)</f>
        <v>31271440.600000001</v>
      </c>
      <c r="N83" s="34">
        <f>SUM(N84:N91)</f>
        <v>31271440.600000001</v>
      </c>
      <c r="O83" s="34">
        <f>SUM(O84:O91)</f>
        <v>0</v>
      </c>
      <c r="P83" s="34">
        <f>SUM(P84:P91)</f>
        <v>31336740.5</v>
      </c>
      <c r="Q83" s="34">
        <f>SUM(Q84:Q91)</f>
        <v>31336740.5</v>
      </c>
      <c r="R83" s="34">
        <f>SUM(R84:R91)</f>
        <v>0</v>
      </c>
      <c r="S83" s="34">
        <f>SUM(S84:S91)</f>
        <v>31346348.700000003</v>
      </c>
      <c r="T83" s="34">
        <f>SUM(T84:T91)</f>
        <v>31346348.700000003</v>
      </c>
      <c r="U83" s="34">
        <f>SUM(U84:U91)</f>
        <v>0</v>
      </c>
      <c r="V83" s="120" t="s">
        <v>139</v>
      </c>
      <c r="W83" s="83">
        <f>P83-29993376.6</f>
        <v>1343363.8999999985</v>
      </c>
    </row>
    <row r="84" spans="1:23" ht="17.25">
      <c r="A84" s="108"/>
      <c r="B84" s="108"/>
      <c r="C84" s="23" t="s">
        <v>18</v>
      </c>
      <c r="D84" s="35" t="s">
        <v>26</v>
      </c>
      <c r="E84" s="35" t="s">
        <v>153</v>
      </c>
      <c r="F84" s="35" t="s">
        <v>21</v>
      </c>
      <c r="G84" s="30" t="s">
        <v>21</v>
      </c>
      <c r="H84" s="30" t="s">
        <v>37</v>
      </c>
      <c r="I84" s="30" t="s">
        <v>20</v>
      </c>
      <c r="J84" s="30">
        <v>50270</v>
      </c>
      <c r="K84" s="35" t="s">
        <v>31</v>
      </c>
      <c r="L84" s="44">
        <v>287640</v>
      </c>
      <c r="M84" s="44">
        <v>272890.8</v>
      </c>
      <c r="N84" s="44">
        <v>272890.8</v>
      </c>
      <c r="O84" s="133">
        <v>0</v>
      </c>
      <c r="P84" s="44">
        <v>272340</v>
      </c>
      <c r="Q84" s="44">
        <v>272340</v>
      </c>
      <c r="R84" s="133">
        <v>0</v>
      </c>
      <c r="S84" s="44">
        <v>272340</v>
      </c>
      <c r="T84" s="44">
        <v>272340</v>
      </c>
      <c r="U84" s="133">
        <v>0</v>
      </c>
      <c r="V84" s="121"/>
    </row>
    <row r="85" spans="1:23" ht="17.25">
      <c r="A85" s="108"/>
      <c r="B85" s="108"/>
      <c r="C85" s="23" t="s">
        <v>18</v>
      </c>
      <c r="D85" s="35" t="s">
        <v>26</v>
      </c>
      <c r="E85" s="35" t="s">
        <v>153</v>
      </c>
      <c r="F85" s="35" t="s">
        <v>25</v>
      </c>
      <c r="G85" s="30" t="s">
        <v>21</v>
      </c>
      <c r="H85" s="30" t="s">
        <v>37</v>
      </c>
      <c r="I85" s="30" t="s">
        <v>20</v>
      </c>
      <c r="J85" s="30" t="s">
        <v>165</v>
      </c>
      <c r="K85" s="35" t="s">
        <v>35</v>
      </c>
      <c r="L85" s="44">
        <v>213699.3</v>
      </c>
      <c r="M85" s="44">
        <v>217234.3</v>
      </c>
      <c r="N85" s="44">
        <v>217234.3</v>
      </c>
      <c r="O85" s="133">
        <v>0</v>
      </c>
      <c r="P85" s="44">
        <v>215706.4</v>
      </c>
      <c r="Q85" s="44">
        <v>215706.4</v>
      </c>
      <c r="R85" s="133">
        <v>0</v>
      </c>
      <c r="S85" s="44">
        <v>224314.6</v>
      </c>
      <c r="T85" s="44">
        <v>224314.6</v>
      </c>
      <c r="U85" s="133">
        <v>0</v>
      </c>
      <c r="V85" s="121"/>
    </row>
    <row r="86" spans="1:23" ht="17.25">
      <c r="A86" s="108"/>
      <c r="B86" s="108"/>
      <c r="C86" s="23" t="s">
        <v>18</v>
      </c>
      <c r="D86" s="35" t="s">
        <v>28</v>
      </c>
      <c r="E86" s="35" t="s">
        <v>152</v>
      </c>
      <c r="F86" s="35" t="s">
        <v>25</v>
      </c>
      <c r="G86" s="30" t="s">
        <v>21</v>
      </c>
      <c r="H86" s="30" t="s">
        <v>37</v>
      </c>
      <c r="I86" s="30" t="s">
        <v>20</v>
      </c>
      <c r="J86" s="30" t="s">
        <v>166</v>
      </c>
      <c r="K86" s="35">
        <v>810</v>
      </c>
      <c r="L86" s="44">
        <v>29160</v>
      </c>
      <c r="M86" s="44">
        <v>0</v>
      </c>
      <c r="N86" s="44">
        <v>0</v>
      </c>
      <c r="O86" s="133">
        <v>0</v>
      </c>
      <c r="P86" s="44">
        <v>0</v>
      </c>
      <c r="Q86" s="44">
        <v>0</v>
      </c>
      <c r="R86" s="133">
        <v>0</v>
      </c>
      <c r="S86" s="44">
        <v>0</v>
      </c>
      <c r="T86" s="44">
        <v>0</v>
      </c>
      <c r="U86" s="133">
        <v>0</v>
      </c>
      <c r="V86" s="121"/>
    </row>
    <row r="87" spans="1:23" ht="17.25">
      <c r="A87" s="108"/>
      <c r="B87" s="108"/>
      <c r="C87" s="23" t="s">
        <v>18</v>
      </c>
      <c r="D87" s="35" t="s">
        <v>28</v>
      </c>
      <c r="E87" s="35" t="s">
        <v>152</v>
      </c>
      <c r="F87" s="35" t="s">
        <v>25</v>
      </c>
      <c r="G87" s="30" t="s">
        <v>21</v>
      </c>
      <c r="H87" s="30" t="s">
        <v>37</v>
      </c>
      <c r="I87" s="30" t="s">
        <v>20</v>
      </c>
      <c r="J87" s="30" t="s">
        <v>167</v>
      </c>
      <c r="K87" s="35">
        <v>810</v>
      </c>
      <c r="L87" s="44">
        <v>137700</v>
      </c>
      <c r="M87" s="44">
        <v>233621.4</v>
      </c>
      <c r="N87" s="44">
        <v>233621.4</v>
      </c>
      <c r="O87" s="133">
        <v>0</v>
      </c>
      <c r="P87" s="44">
        <v>300000</v>
      </c>
      <c r="Q87" s="44">
        <v>300000</v>
      </c>
      <c r="R87" s="133">
        <v>0</v>
      </c>
      <c r="S87" s="44">
        <v>300000</v>
      </c>
      <c r="T87" s="44">
        <v>300000</v>
      </c>
      <c r="U87" s="133">
        <v>0</v>
      </c>
      <c r="V87" s="121"/>
    </row>
    <row r="88" spans="1:23" ht="17.25">
      <c r="A88" s="108"/>
      <c r="B88" s="108"/>
      <c r="C88" s="23" t="s">
        <v>18</v>
      </c>
      <c r="D88" s="35" t="s">
        <v>28</v>
      </c>
      <c r="E88" s="35" t="s">
        <v>152</v>
      </c>
      <c r="F88" s="35" t="s">
        <v>30</v>
      </c>
      <c r="G88" s="30" t="s">
        <v>21</v>
      </c>
      <c r="H88" s="30" t="s">
        <v>37</v>
      </c>
      <c r="I88" s="30" t="s">
        <v>20</v>
      </c>
      <c r="J88" s="30" t="s">
        <v>168</v>
      </c>
      <c r="K88" s="35">
        <v>550</v>
      </c>
      <c r="L88" s="44">
        <v>24125126.199999999</v>
      </c>
      <c r="M88" s="44">
        <v>26474603.600000001</v>
      </c>
      <c r="N88" s="44">
        <v>26474603.600000001</v>
      </c>
      <c r="O88" s="133">
        <v>0</v>
      </c>
      <c r="P88" s="44">
        <v>26474603.600000001</v>
      </c>
      <c r="Q88" s="44">
        <v>26474603.600000001</v>
      </c>
      <c r="R88" s="133">
        <v>0</v>
      </c>
      <c r="S88" s="44">
        <v>26474603.600000001</v>
      </c>
      <c r="T88" s="44">
        <v>26474603.600000001</v>
      </c>
      <c r="U88" s="133">
        <v>0</v>
      </c>
      <c r="V88" s="121"/>
    </row>
    <row r="89" spans="1:23" ht="17.25">
      <c r="A89" s="108"/>
      <c r="B89" s="108"/>
      <c r="C89" s="23" t="s">
        <v>18</v>
      </c>
      <c r="D89" s="35" t="s">
        <v>28</v>
      </c>
      <c r="E89" s="35" t="s">
        <v>152</v>
      </c>
      <c r="F89" s="35" t="s">
        <v>30</v>
      </c>
      <c r="G89" s="30" t="s">
        <v>21</v>
      </c>
      <c r="H89" s="30" t="s">
        <v>37</v>
      </c>
      <c r="I89" s="30" t="s">
        <v>20</v>
      </c>
      <c r="J89" s="30" t="s">
        <v>169</v>
      </c>
      <c r="K89" s="35" t="s">
        <v>49</v>
      </c>
      <c r="L89" s="44">
        <v>5168522.4000000004</v>
      </c>
      <c r="M89" s="44">
        <v>4032090.5</v>
      </c>
      <c r="N89" s="44">
        <v>4032090.5</v>
      </c>
      <c r="O89" s="133">
        <v>0</v>
      </c>
      <c r="P89" s="44">
        <v>4032090.5</v>
      </c>
      <c r="Q89" s="44">
        <v>4032090.5</v>
      </c>
      <c r="R89" s="133">
        <v>0</v>
      </c>
      <c r="S89" s="44">
        <v>4032090.5</v>
      </c>
      <c r="T89" s="44">
        <v>4032090.5</v>
      </c>
      <c r="U89" s="133">
        <v>0</v>
      </c>
      <c r="V89" s="121"/>
    </row>
    <row r="90" spans="1:23" ht="17.25">
      <c r="A90" s="108"/>
      <c r="B90" s="108"/>
      <c r="C90" s="23" t="s">
        <v>18</v>
      </c>
      <c r="D90" s="35" t="s">
        <v>28</v>
      </c>
      <c r="E90" s="35" t="s">
        <v>152</v>
      </c>
      <c r="F90" s="35" t="s">
        <v>30</v>
      </c>
      <c r="G90" s="30" t="s">
        <v>21</v>
      </c>
      <c r="H90" s="30" t="s">
        <v>37</v>
      </c>
      <c r="I90" s="30" t="s">
        <v>20</v>
      </c>
      <c r="J90" s="30" t="s">
        <v>170</v>
      </c>
      <c r="K90" s="35" t="s">
        <v>49</v>
      </c>
      <c r="L90" s="44">
        <v>43000</v>
      </c>
      <c r="M90" s="44">
        <v>40000</v>
      </c>
      <c r="N90" s="44">
        <v>40000</v>
      </c>
      <c r="O90" s="133">
        <v>0</v>
      </c>
      <c r="P90" s="44">
        <v>41000</v>
      </c>
      <c r="Q90" s="44">
        <v>41000</v>
      </c>
      <c r="R90" s="133">
        <v>0</v>
      </c>
      <c r="S90" s="44">
        <v>42000</v>
      </c>
      <c r="T90" s="44">
        <v>42000</v>
      </c>
      <c r="U90" s="133">
        <v>0</v>
      </c>
      <c r="V90" s="121"/>
    </row>
    <row r="91" spans="1:23" ht="17.25">
      <c r="A91" s="109"/>
      <c r="B91" s="109"/>
      <c r="C91" s="23" t="s">
        <v>18</v>
      </c>
      <c r="D91" s="35" t="s">
        <v>28</v>
      </c>
      <c r="E91" s="35" t="s">
        <v>152</v>
      </c>
      <c r="F91" s="35" t="s">
        <v>25</v>
      </c>
      <c r="G91" s="30" t="s">
        <v>21</v>
      </c>
      <c r="H91" s="30" t="s">
        <v>37</v>
      </c>
      <c r="I91" s="30" t="s">
        <v>20</v>
      </c>
      <c r="J91" s="30">
        <v>90019</v>
      </c>
      <c r="K91" s="35">
        <v>244</v>
      </c>
      <c r="L91" s="44">
        <v>1000</v>
      </c>
      <c r="M91" s="44">
        <v>1000</v>
      </c>
      <c r="N91" s="44">
        <v>1000</v>
      </c>
      <c r="O91" s="133">
        <v>0</v>
      </c>
      <c r="P91" s="44">
        <v>1000</v>
      </c>
      <c r="Q91" s="44">
        <v>1000</v>
      </c>
      <c r="R91" s="133">
        <v>0</v>
      </c>
      <c r="S91" s="44">
        <v>1000</v>
      </c>
      <c r="T91" s="44">
        <v>1000</v>
      </c>
      <c r="U91" s="133">
        <v>0</v>
      </c>
      <c r="V91" s="124"/>
    </row>
    <row r="92" spans="1:23" ht="33">
      <c r="A92" s="117" t="s">
        <v>51</v>
      </c>
      <c r="B92" s="107" t="s">
        <v>52</v>
      </c>
      <c r="C92" s="28" t="s">
        <v>18</v>
      </c>
      <c r="D92" s="32" t="s">
        <v>17</v>
      </c>
      <c r="E92" s="32" t="s">
        <v>17</v>
      </c>
      <c r="F92" s="32" t="s">
        <v>17</v>
      </c>
      <c r="G92" s="26" t="s">
        <v>21</v>
      </c>
      <c r="H92" s="26" t="s">
        <v>37</v>
      </c>
      <c r="I92" s="26" t="s">
        <v>30</v>
      </c>
      <c r="J92" s="32" t="s">
        <v>17</v>
      </c>
      <c r="K92" s="32" t="s">
        <v>17</v>
      </c>
      <c r="L92" s="29">
        <f>SUM(L93:L95)</f>
        <v>18500</v>
      </c>
      <c r="M92" s="29">
        <f>SUM(M93:M95)</f>
        <v>11960</v>
      </c>
      <c r="N92" s="29">
        <f>SUM(N93:N95)</f>
        <v>11960</v>
      </c>
      <c r="O92" s="29">
        <f>SUM(O93:O95)</f>
        <v>0</v>
      </c>
      <c r="P92" s="29">
        <f>SUM(P93:P95)</f>
        <v>12000</v>
      </c>
      <c r="Q92" s="29">
        <f>SUM(Q93:Q95)</f>
        <v>12000</v>
      </c>
      <c r="R92" s="29">
        <f>SUM(R93:R95)</f>
        <v>0</v>
      </c>
      <c r="S92" s="29">
        <f>SUM(S93:S95)</f>
        <v>12000</v>
      </c>
      <c r="T92" s="29">
        <f>SUM(T93:T95)</f>
        <v>12000</v>
      </c>
      <c r="U92" s="29">
        <f>SUM(U93:U95)</f>
        <v>0</v>
      </c>
      <c r="V92" s="122" t="s">
        <v>196</v>
      </c>
    </row>
    <row r="93" spans="1:23" ht="17.25">
      <c r="A93" s="118"/>
      <c r="B93" s="108"/>
      <c r="C93" s="23" t="s">
        <v>18</v>
      </c>
      <c r="D93" s="35" t="s">
        <v>26</v>
      </c>
      <c r="E93" s="35" t="s">
        <v>153</v>
      </c>
      <c r="F93" s="35" t="s">
        <v>36</v>
      </c>
      <c r="G93" s="30" t="s">
        <v>21</v>
      </c>
      <c r="H93" s="30" t="s">
        <v>37</v>
      </c>
      <c r="I93" s="30" t="s">
        <v>30</v>
      </c>
      <c r="J93" s="30" t="s">
        <v>156</v>
      </c>
      <c r="K93" s="35" t="s">
        <v>29</v>
      </c>
      <c r="L93" s="44">
        <v>15000</v>
      </c>
      <c r="M93" s="44">
        <v>10000</v>
      </c>
      <c r="N93" s="44">
        <v>10000</v>
      </c>
      <c r="O93" s="133">
        <v>0</v>
      </c>
      <c r="P93" s="44">
        <v>10000</v>
      </c>
      <c r="Q93" s="44">
        <v>10000</v>
      </c>
      <c r="R93" s="133">
        <v>0</v>
      </c>
      <c r="S93" s="44">
        <v>10000</v>
      </c>
      <c r="T93" s="44">
        <v>10000</v>
      </c>
      <c r="U93" s="133">
        <v>0</v>
      </c>
      <c r="V93" s="130"/>
    </row>
    <row r="94" spans="1:23" s="21" customFormat="1" ht="17.25">
      <c r="A94" s="118"/>
      <c r="B94" s="108"/>
      <c r="C94" s="23" t="s">
        <v>18</v>
      </c>
      <c r="D94" s="46" t="s">
        <v>28</v>
      </c>
      <c r="E94" s="35" t="s">
        <v>152</v>
      </c>
      <c r="F94" s="35" t="s">
        <v>25</v>
      </c>
      <c r="G94" s="30" t="s">
        <v>21</v>
      </c>
      <c r="H94" s="30" t="s">
        <v>37</v>
      </c>
      <c r="I94" s="30" t="s">
        <v>30</v>
      </c>
      <c r="J94" s="30" t="s">
        <v>156</v>
      </c>
      <c r="K94" s="35" t="s">
        <v>29</v>
      </c>
      <c r="L94" s="44">
        <v>1500</v>
      </c>
      <c r="M94" s="44">
        <v>0</v>
      </c>
      <c r="N94" s="44">
        <v>0</v>
      </c>
      <c r="O94" s="133">
        <v>0</v>
      </c>
      <c r="P94" s="44">
        <v>0</v>
      </c>
      <c r="Q94" s="44">
        <v>0</v>
      </c>
      <c r="R94" s="133">
        <v>0</v>
      </c>
      <c r="S94" s="44">
        <v>0</v>
      </c>
      <c r="T94" s="44">
        <v>0</v>
      </c>
      <c r="U94" s="133">
        <v>0</v>
      </c>
      <c r="V94" s="130"/>
    </row>
    <row r="95" spans="1:23" s="21" customFormat="1" ht="17.25">
      <c r="A95" s="119"/>
      <c r="B95" s="109"/>
      <c r="C95" s="23" t="s">
        <v>18</v>
      </c>
      <c r="D95" s="46" t="s">
        <v>53</v>
      </c>
      <c r="E95" s="35" t="s">
        <v>159</v>
      </c>
      <c r="F95" s="35" t="s">
        <v>20</v>
      </c>
      <c r="G95" s="30" t="s">
        <v>21</v>
      </c>
      <c r="H95" s="30" t="s">
        <v>37</v>
      </c>
      <c r="I95" s="30" t="s">
        <v>30</v>
      </c>
      <c r="J95" s="30" t="s">
        <v>155</v>
      </c>
      <c r="K95" s="35" t="s">
        <v>29</v>
      </c>
      <c r="L95" s="44">
        <v>2000</v>
      </c>
      <c r="M95" s="44">
        <v>1960</v>
      </c>
      <c r="N95" s="44">
        <v>1960</v>
      </c>
      <c r="O95" s="133">
        <v>0</v>
      </c>
      <c r="P95" s="44">
        <v>2000</v>
      </c>
      <c r="Q95" s="44">
        <v>2000</v>
      </c>
      <c r="R95" s="133">
        <v>0</v>
      </c>
      <c r="S95" s="44">
        <v>2000</v>
      </c>
      <c r="T95" s="44">
        <v>2000</v>
      </c>
      <c r="U95" s="133">
        <v>0</v>
      </c>
      <c r="V95" s="123"/>
    </row>
    <row r="96" spans="1:23" s="21" customFormat="1" ht="33">
      <c r="A96" s="117" t="s">
        <v>54</v>
      </c>
      <c r="B96" s="107" t="s">
        <v>55</v>
      </c>
      <c r="C96" s="28" t="s">
        <v>18</v>
      </c>
      <c r="D96" s="32" t="s">
        <v>17</v>
      </c>
      <c r="E96" s="32" t="s">
        <v>17</v>
      </c>
      <c r="F96" s="32" t="s">
        <v>17</v>
      </c>
      <c r="G96" s="26" t="s">
        <v>21</v>
      </c>
      <c r="H96" s="26" t="s">
        <v>37</v>
      </c>
      <c r="I96" s="26" t="s">
        <v>21</v>
      </c>
      <c r="J96" s="32" t="s">
        <v>17</v>
      </c>
      <c r="K96" s="32" t="s">
        <v>17</v>
      </c>
      <c r="L96" s="29">
        <f>SUM(L97:L100)</f>
        <v>1915721</v>
      </c>
      <c r="M96" s="29">
        <f t="shared" ref="M96:U96" si="6">SUM(M97:M100)</f>
        <v>1791856.7</v>
      </c>
      <c r="N96" s="29">
        <f t="shared" si="6"/>
        <v>1791856.7</v>
      </c>
      <c r="O96" s="29">
        <f t="shared" si="6"/>
        <v>0</v>
      </c>
      <c r="P96" s="29">
        <f t="shared" si="6"/>
        <v>1791824.3</v>
      </c>
      <c r="Q96" s="29">
        <f t="shared" si="6"/>
        <v>1791824.3</v>
      </c>
      <c r="R96" s="29">
        <f t="shared" si="6"/>
        <v>0</v>
      </c>
      <c r="S96" s="29">
        <f t="shared" si="6"/>
        <v>1791824.3</v>
      </c>
      <c r="T96" s="29">
        <f t="shared" si="6"/>
        <v>1791824.3</v>
      </c>
      <c r="U96" s="29">
        <f t="shared" si="6"/>
        <v>0</v>
      </c>
      <c r="V96" s="122" t="s">
        <v>197</v>
      </c>
    </row>
    <row r="97" spans="1:22" s="21" customFormat="1" ht="17.25">
      <c r="A97" s="118"/>
      <c r="B97" s="108"/>
      <c r="C97" s="23" t="s">
        <v>18</v>
      </c>
      <c r="D97" s="35" t="s">
        <v>26</v>
      </c>
      <c r="E97" s="35" t="s">
        <v>153</v>
      </c>
      <c r="F97" s="35" t="s">
        <v>154</v>
      </c>
      <c r="G97" s="30" t="s">
        <v>21</v>
      </c>
      <c r="H97" s="30" t="s">
        <v>37</v>
      </c>
      <c r="I97" s="30" t="s">
        <v>21</v>
      </c>
      <c r="J97" s="30" t="s">
        <v>156</v>
      </c>
      <c r="K97" s="35" t="s">
        <v>29</v>
      </c>
      <c r="L97" s="44">
        <v>16920</v>
      </c>
      <c r="M97" s="44">
        <v>16052.4</v>
      </c>
      <c r="N97" s="44">
        <v>16052.4</v>
      </c>
      <c r="O97" s="133">
        <v>0</v>
      </c>
      <c r="P97" s="44">
        <v>16020</v>
      </c>
      <c r="Q97" s="44">
        <v>16020</v>
      </c>
      <c r="R97" s="133">
        <v>0</v>
      </c>
      <c r="S97" s="44">
        <v>16020</v>
      </c>
      <c r="T97" s="44">
        <v>16020</v>
      </c>
      <c r="U97" s="133">
        <v>0</v>
      </c>
      <c r="V97" s="130"/>
    </row>
    <row r="98" spans="1:22" s="21" customFormat="1" ht="17.25">
      <c r="A98" s="118"/>
      <c r="B98" s="108"/>
      <c r="C98" s="23" t="s">
        <v>18</v>
      </c>
      <c r="D98" s="46" t="s">
        <v>28</v>
      </c>
      <c r="E98" s="35" t="s">
        <v>152</v>
      </c>
      <c r="F98" s="35" t="s">
        <v>25</v>
      </c>
      <c r="G98" s="30" t="s">
        <v>21</v>
      </c>
      <c r="H98" s="30" t="s">
        <v>37</v>
      </c>
      <c r="I98" s="30" t="s">
        <v>21</v>
      </c>
      <c r="J98" s="30" t="s">
        <v>171</v>
      </c>
      <c r="K98" s="35" t="s">
        <v>56</v>
      </c>
      <c r="L98" s="44">
        <v>1499825</v>
      </c>
      <c r="M98" s="44">
        <v>1499825</v>
      </c>
      <c r="N98" s="44">
        <v>1499825</v>
      </c>
      <c r="O98" s="133">
        <v>0</v>
      </c>
      <c r="P98" s="44">
        <v>1499825</v>
      </c>
      <c r="Q98" s="44">
        <v>1499825</v>
      </c>
      <c r="R98" s="133">
        <v>0</v>
      </c>
      <c r="S98" s="44">
        <v>1499825</v>
      </c>
      <c r="T98" s="44">
        <v>1499825</v>
      </c>
      <c r="U98" s="133">
        <v>0</v>
      </c>
      <c r="V98" s="130"/>
    </row>
    <row r="99" spans="1:22" s="21" customFormat="1" ht="17.25">
      <c r="A99" s="78"/>
      <c r="B99" s="75"/>
      <c r="C99" s="23" t="s">
        <v>18</v>
      </c>
      <c r="D99" s="35" t="s">
        <v>28</v>
      </c>
      <c r="E99" s="35" t="s">
        <v>152</v>
      </c>
      <c r="F99" s="35" t="s">
        <v>25</v>
      </c>
      <c r="G99" s="30" t="s">
        <v>21</v>
      </c>
      <c r="H99" s="30" t="s">
        <v>37</v>
      </c>
      <c r="I99" s="30" t="s">
        <v>21</v>
      </c>
      <c r="J99" s="30" t="s">
        <v>172</v>
      </c>
      <c r="K99" s="35" t="s">
        <v>56</v>
      </c>
      <c r="L99" s="44">
        <v>150000</v>
      </c>
      <c r="M99" s="44">
        <v>0</v>
      </c>
      <c r="N99" s="44">
        <v>0</v>
      </c>
      <c r="O99" s="133">
        <v>0</v>
      </c>
      <c r="P99" s="44">
        <v>0</v>
      </c>
      <c r="Q99" s="44">
        <v>0</v>
      </c>
      <c r="R99" s="133">
        <v>0</v>
      </c>
      <c r="S99" s="44">
        <v>0</v>
      </c>
      <c r="T99" s="44">
        <v>0</v>
      </c>
      <c r="U99" s="133">
        <v>0</v>
      </c>
      <c r="V99" s="80"/>
    </row>
    <row r="100" spans="1:22" s="21" customFormat="1" ht="17.25">
      <c r="A100" s="78"/>
      <c r="B100" s="75"/>
      <c r="C100" s="23" t="s">
        <v>18</v>
      </c>
      <c r="D100" s="35" t="s">
        <v>28</v>
      </c>
      <c r="E100" s="35" t="s">
        <v>152</v>
      </c>
      <c r="F100" s="35" t="s">
        <v>25</v>
      </c>
      <c r="G100" s="30" t="s">
        <v>21</v>
      </c>
      <c r="H100" s="30" t="s">
        <v>37</v>
      </c>
      <c r="I100" s="30" t="s">
        <v>21</v>
      </c>
      <c r="J100" s="30" t="s">
        <v>173</v>
      </c>
      <c r="K100" s="35" t="s">
        <v>56</v>
      </c>
      <c r="L100" s="44">
        <v>248976</v>
      </c>
      <c r="M100" s="44">
        <v>275979.3</v>
      </c>
      <c r="N100" s="44">
        <v>275979.3</v>
      </c>
      <c r="O100" s="133">
        <v>0</v>
      </c>
      <c r="P100" s="44">
        <v>275979.3</v>
      </c>
      <c r="Q100" s="44">
        <v>275979.3</v>
      </c>
      <c r="R100" s="133">
        <v>0</v>
      </c>
      <c r="S100" s="44">
        <v>275979.3</v>
      </c>
      <c r="T100" s="44">
        <v>275979.3</v>
      </c>
      <c r="U100" s="133">
        <v>0</v>
      </c>
      <c r="V100" s="80"/>
    </row>
    <row r="101" spans="1:22" s="21" customFormat="1" ht="33">
      <c r="A101" s="117" t="s">
        <v>58</v>
      </c>
      <c r="B101" s="107" t="s">
        <v>57</v>
      </c>
      <c r="C101" s="28" t="s">
        <v>18</v>
      </c>
      <c r="D101" s="32" t="s">
        <v>17</v>
      </c>
      <c r="E101" s="32" t="s">
        <v>17</v>
      </c>
      <c r="F101" s="32" t="s">
        <v>17</v>
      </c>
      <c r="G101" s="26" t="s">
        <v>21</v>
      </c>
      <c r="H101" s="26" t="s">
        <v>37</v>
      </c>
      <c r="I101" s="26" t="s">
        <v>36</v>
      </c>
      <c r="J101" s="32" t="s">
        <v>17</v>
      </c>
      <c r="K101" s="32" t="s">
        <v>17</v>
      </c>
      <c r="L101" s="29">
        <f>SUM(L102:L102)</f>
        <v>4000</v>
      </c>
      <c r="M101" s="29">
        <f t="shared" ref="M101:U101" si="7">SUM(M102:M102)</f>
        <v>3920</v>
      </c>
      <c r="N101" s="29">
        <f t="shared" si="7"/>
        <v>3920</v>
      </c>
      <c r="O101" s="29">
        <f t="shared" si="7"/>
        <v>0</v>
      </c>
      <c r="P101" s="29">
        <f t="shared" si="7"/>
        <v>3920</v>
      </c>
      <c r="Q101" s="29">
        <f t="shared" si="7"/>
        <v>3920</v>
      </c>
      <c r="R101" s="29">
        <f t="shared" si="7"/>
        <v>0</v>
      </c>
      <c r="S101" s="29">
        <f t="shared" si="7"/>
        <v>3920</v>
      </c>
      <c r="T101" s="29">
        <f t="shared" si="7"/>
        <v>3920</v>
      </c>
      <c r="U101" s="29">
        <f t="shared" si="7"/>
        <v>0</v>
      </c>
      <c r="V101" s="131" t="s">
        <v>143</v>
      </c>
    </row>
    <row r="102" spans="1:22" s="21" customFormat="1" ht="17.25">
      <c r="A102" s="118"/>
      <c r="B102" s="108"/>
      <c r="C102" s="23" t="s">
        <v>18</v>
      </c>
      <c r="D102" s="35" t="s">
        <v>28</v>
      </c>
      <c r="E102" s="35" t="s">
        <v>152</v>
      </c>
      <c r="F102" s="35" t="s">
        <v>25</v>
      </c>
      <c r="G102" s="30" t="s">
        <v>21</v>
      </c>
      <c r="H102" s="30" t="s">
        <v>37</v>
      </c>
      <c r="I102" s="30" t="s">
        <v>36</v>
      </c>
      <c r="J102" s="30" t="s">
        <v>156</v>
      </c>
      <c r="K102" s="35" t="s">
        <v>29</v>
      </c>
      <c r="L102" s="44">
        <v>4000</v>
      </c>
      <c r="M102" s="44">
        <v>3920</v>
      </c>
      <c r="N102" s="44">
        <v>3920</v>
      </c>
      <c r="O102" s="133">
        <v>0</v>
      </c>
      <c r="P102" s="44">
        <v>3920</v>
      </c>
      <c r="Q102" s="44">
        <v>3920</v>
      </c>
      <c r="R102" s="133">
        <v>0</v>
      </c>
      <c r="S102" s="44">
        <v>3920</v>
      </c>
      <c r="T102" s="44">
        <v>3920</v>
      </c>
      <c r="U102" s="133">
        <v>0</v>
      </c>
      <c r="V102" s="132"/>
    </row>
    <row r="103" spans="1:22" s="21" customFormat="1" ht="33">
      <c r="A103" s="117" t="s">
        <v>60</v>
      </c>
      <c r="B103" s="107" t="s">
        <v>59</v>
      </c>
      <c r="C103" s="28" t="s">
        <v>18</v>
      </c>
      <c r="D103" s="32" t="s">
        <v>17</v>
      </c>
      <c r="E103" s="32" t="s">
        <v>17</v>
      </c>
      <c r="F103" s="32" t="s">
        <v>17</v>
      </c>
      <c r="G103" s="26" t="s">
        <v>21</v>
      </c>
      <c r="H103" s="26" t="s">
        <v>37</v>
      </c>
      <c r="I103" s="26" t="s">
        <v>25</v>
      </c>
      <c r="J103" s="32" t="s">
        <v>17</v>
      </c>
      <c r="K103" s="32" t="s">
        <v>17</v>
      </c>
      <c r="L103" s="34">
        <f>L104</f>
        <v>300000</v>
      </c>
      <c r="M103" s="34">
        <f>M104</f>
        <v>300000</v>
      </c>
      <c r="N103" s="34">
        <f t="shared" ref="N103:T103" si="8">N104</f>
        <v>300000</v>
      </c>
      <c r="O103" s="34">
        <f t="shared" si="8"/>
        <v>0</v>
      </c>
      <c r="P103" s="34">
        <f t="shared" si="8"/>
        <v>496529.9</v>
      </c>
      <c r="Q103" s="34">
        <f t="shared" si="8"/>
        <v>496529.9</v>
      </c>
      <c r="R103" s="34">
        <f t="shared" si="8"/>
        <v>0</v>
      </c>
      <c r="S103" s="34">
        <f t="shared" si="8"/>
        <v>424209.6</v>
      </c>
      <c r="T103" s="34">
        <f t="shared" si="8"/>
        <v>424209.6</v>
      </c>
      <c r="U103" s="34">
        <f>U104</f>
        <v>0</v>
      </c>
      <c r="V103" s="122" t="s">
        <v>198</v>
      </c>
    </row>
    <row r="104" spans="1:22" s="21" customFormat="1" ht="17.25">
      <c r="A104" s="119"/>
      <c r="B104" s="109"/>
      <c r="C104" s="23" t="s">
        <v>18</v>
      </c>
      <c r="D104" s="35" t="s">
        <v>28</v>
      </c>
      <c r="E104" s="35">
        <v>10</v>
      </c>
      <c r="F104" s="35" t="s">
        <v>25</v>
      </c>
      <c r="G104" s="30" t="s">
        <v>21</v>
      </c>
      <c r="H104" s="30" t="s">
        <v>37</v>
      </c>
      <c r="I104" s="30" t="s">
        <v>25</v>
      </c>
      <c r="J104" s="30" t="s">
        <v>174</v>
      </c>
      <c r="K104" s="35" t="s">
        <v>31</v>
      </c>
      <c r="L104" s="44">
        <v>300000</v>
      </c>
      <c r="M104" s="44">
        <v>300000</v>
      </c>
      <c r="N104" s="44">
        <v>300000</v>
      </c>
      <c r="O104" s="133">
        <v>0</v>
      </c>
      <c r="P104" s="44">
        <v>496529.9</v>
      </c>
      <c r="Q104" s="44">
        <v>496529.9</v>
      </c>
      <c r="R104" s="133">
        <v>0</v>
      </c>
      <c r="S104" s="44">
        <v>424209.6</v>
      </c>
      <c r="T104" s="44">
        <v>424209.6</v>
      </c>
      <c r="U104" s="133">
        <v>0</v>
      </c>
      <c r="V104" s="123"/>
    </row>
    <row r="105" spans="1:22" s="21" customFormat="1" ht="49.5">
      <c r="A105" s="47" t="s">
        <v>61</v>
      </c>
      <c r="B105" s="47" t="s">
        <v>62</v>
      </c>
      <c r="C105" s="48" t="s">
        <v>18</v>
      </c>
      <c r="D105" s="50" t="s">
        <v>17</v>
      </c>
      <c r="E105" s="50" t="s">
        <v>17</v>
      </c>
      <c r="F105" s="50" t="s">
        <v>17</v>
      </c>
      <c r="G105" s="49" t="s">
        <v>21</v>
      </c>
      <c r="H105" s="50" t="s">
        <v>63</v>
      </c>
      <c r="I105" s="50" t="s">
        <v>17</v>
      </c>
      <c r="J105" s="50" t="s">
        <v>17</v>
      </c>
      <c r="K105" s="50" t="s">
        <v>17</v>
      </c>
      <c r="L105" s="51">
        <f>L116+L121+L125+L127+L159</f>
        <v>12366442.5</v>
      </c>
      <c r="M105" s="51">
        <f>M116+M121+M125+M127+M159</f>
        <v>15731082.200000003</v>
      </c>
      <c r="N105" s="51">
        <f>N116+N121+N125+N127+N159</f>
        <v>15731082.200000003</v>
      </c>
      <c r="O105" s="51">
        <f>O116+O121+O125+O127+O159</f>
        <v>0</v>
      </c>
      <c r="P105" s="51">
        <f>P116+P121+P125+P127+P159</f>
        <v>15890456.5</v>
      </c>
      <c r="Q105" s="51">
        <f>Q116+Q121+Q125+Q127+Q159</f>
        <v>15890456.5</v>
      </c>
      <c r="R105" s="51">
        <f>R116+R121+R125+R127+R159</f>
        <v>0</v>
      </c>
      <c r="S105" s="51">
        <f>S116+S121+S125+S127+S159</f>
        <v>16388878.900000002</v>
      </c>
      <c r="T105" s="51">
        <f>T116+T121+T125+T127+T159</f>
        <v>16388878.900000002</v>
      </c>
      <c r="U105" s="51">
        <f>U116+U121+U125+U127+U159</f>
        <v>0</v>
      </c>
      <c r="V105" s="17"/>
    </row>
    <row r="106" spans="1:22" s="21" customFormat="1" ht="82.5">
      <c r="A106" s="59"/>
      <c r="B106" s="62" t="s">
        <v>133</v>
      </c>
      <c r="C106" s="57" t="s">
        <v>95</v>
      </c>
      <c r="D106" s="64" t="s">
        <v>17</v>
      </c>
      <c r="E106" s="64" t="s">
        <v>17</v>
      </c>
      <c r="F106" s="64" t="s">
        <v>17</v>
      </c>
      <c r="G106" s="64" t="s">
        <v>21</v>
      </c>
      <c r="H106" s="64" t="s">
        <v>63</v>
      </c>
      <c r="I106" s="64" t="s">
        <v>17</v>
      </c>
      <c r="J106" s="64" t="s">
        <v>17</v>
      </c>
      <c r="K106" s="64" t="s">
        <v>17</v>
      </c>
      <c r="L106" s="44"/>
      <c r="M106" s="44"/>
      <c r="N106" s="44"/>
      <c r="O106" s="44"/>
      <c r="P106" s="44"/>
      <c r="Q106" s="44"/>
      <c r="R106" s="44"/>
      <c r="S106" s="57"/>
      <c r="T106" s="57"/>
      <c r="U106" s="57"/>
      <c r="V106" s="17"/>
    </row>
    <row r="107" spans="1:22" s="21" customFormat="1" ht="82.5">
      <c r="A107" s="59"/>
      <c r="B107" s="62" t="s">
        <v>134</v>
      </c>
      <c r="C107" s="57" t="s">
        <v>95</v>
      </c>
      <c r="D107" s="64" t="s">
        <v>17</v>
      </c>
      <c r="E107" s="64" t="s">
        <v>17</v>
      </c>
      <c r="F107" s="64" t="s">
        <v>17</v>
      </c>
      <c r="G107" s="64" t="s">
        <v>21</v>
      </c>
      <c r="H107" s="64" t="s">
        <v>63</v>
      </c>
      <c r="I107" s="64" t="s">
        <v>17</v>
      </c>
      <c r="J107" s="64" t="s">
        <v>17</v>
      </c>
      <c r="K107" s="64" t="s">
        <v>17</v>
      </c>
      <c r="L107" s="44"/>
      <c r="M107" s="44"/>
      <c r="N107" s="44"/>
      <c r="O107" s="44"/>
      <c r="P107" s="44"/>
      <c r="Q107" s="44"/>
      <c r="R107" s="44"/>
      <c r="S107" s="57"/>
      <c r="T107" s="57"/>
      <c r="U107" s="57"/>
      <c r="V107" s="17"/>
    </row>
    <row r="108" spans="1:22" s="21" customFormat="1" ht="66">
      <c r="A108" s="59"/>
      <c r="B108" s="62" t="s">
        <v>187</v>
      </c>
      <c r="C108" s="57" t="s">
        <v>95</v>
      </c>
      <c r="D108" s="64" t="s">
        <v>17</v>
      </c>
      <c r="E108" s="64" t="s">
        <v>17</v>
      </c>
      <c r="F108" s="64" t="s">
        <v>17</v>
      </c>
      <c r="G108" s="64" t="s">
        <v>21</v>
      </c>
      <c r="H108" s="64" t="s">
        <v>63</v>
      </c>
      <c r="I108" s="64" t="s">
        <v>17</v>
      </c>
      <c r="J108" s="64" t="s">
        <v>17</v>
      </c>
      <c r="K108" s="64" t="s">
        <v>17</v>
      </c>
      <c r="L108" s="44"/>
      <c r="M108" s="44"/>
      <c r="N108" s="44"/>
      <c r="O108" s="44"/>
      <c r="P108" s="44"/>
      <c r="Q108" s="44"/>
      <c r="R108" s="44"/>
      <c r="S108" s="58"/>
      <c r="T108" s="58"/>
      <c r="U108" s="58"/>
      <c r="V108" s="17"/>
    </row>
    <row r="109" spans="1:22" s="21" customFormat="1" ht="82.5">
      <c r="A109" s="59"/>
      <c r="B109" s="62" t="s">
        <v>192</v>
      </c>
      <c r="C109" s="57" t="s">
        <v>95</v>
      </c>
      <c r="D109" s="64" t="s">
        <v>17</v>
      </c>
      <c r="E109" s="64" t="s">
        <v>17</v>
      </c>
      <c r="F109" s="64" t="s">
        <v>17</v>
      </c>
      <c r="G109" s="64" t="s">
        <v>21</v>
      </c>
      <c r="H109" s="64" t="s">
        <v>63</v>
      </c>
      <c r="I109" s="64" t="s">
        <v>17</v>
      </c>
      <c r="J109" s="64" t="s">
        <v>17</v>
      </c>
      <c r="K109" s="64" t="s">
        <v>17</v>
      </c>
      <c r="L109" s="44"/>
      <c r="M109" s="44"/>
      <c r="N109" s="44"/>
      <c r="O109" s="44"/>
      <c r="P109" s="44"/>
      <c r="Q109" s="44"/>
      <c r="R109" s="44"/>
      <c r="S109" s="58"/>
      <c r="T109" s="58"/>
      <c r="U109" s="58"/>
      <c r="V109" s="17"/>
    </row>
    <row r="110" spans="1:22" s="21" customFormat="1" ht="82.5">
      <c r="A110" s="59"/>
      <c r="B110" s="62" t="s">
        <v>193</v>
      </c>
      <c r="C110" s="57" t="s">
        <v>95</v>
      </c>
      <c r="D110" s="64" t="s">
        <v>17</v>
      </c>
      <c r="E110" s="64" t="s">
        <v>17</v>
      </c>
      <c r="F110" s="64" t="s">
        <v>17</v>
      </c>
      <c r="G110" s="64" t="s">
        <v>21</v>
      </c>
      <c r="H110" s="64" t="s">
        <v>63</v>
      </c>
      <c r="I110" s="64" t="s">
        <v>17</v>
      </c>
      <c r="J110" s="64" t="s">
        <v>17</v>
      </c>
      <c r="K110" s="64" t="s">
        <v>17</v>
      </c>
      <c r="L110" s="44"/>
      <c r="M110" s="44"/>
      <c r="N110" s="44"/>
      <c r="O110" s="44"/>
      <c r="P110" s="44"/>
      <c r="Q110" s="44"/>
      <c r="R110" s="44"/>
      <c r="S110" s="58"/>
      <c r="T110" s="58"/>
      <c r="U110" s="58"/>
      <c r="V110" s="17"/>
    </row>
    <row r="111" spans="1:22" s="21" customFormat="1" ht="66">
      <c r="A111" s="59"/>
      <c r="B111" s="62" t="s">
        <v>194</v>
      </c>
      <c r="C111" s="57" t="s">
        <v>95</v>
      </c>
      <c r="D111" s="64" t="s">
        <v>17</v>
      </c>
      <c r="E111" s="64" t="s">
        <v>17</v>
      </c>
      <c r="F111" s="64" t="s">
        <v>17</v>
      </c>
      <c r="G111" s="64" t="s">
        <v>21</v>
      </c>
      <c r="H111" s="64" t="s">
        <v>63</v>
      </c>
      <c r="I111" s="64" t="s">
        <v>17</v>
      </c>
      <c r="J111" s="64" t="s">
        <v>17</v>
      </c>
      <c r="K111" s="64" t="s">
        <v>17</v>
      </c>
      <c r="L111" s="44"/>
      <c r="M111" s="44"/>
      <c r="N111" s="44"/>
      <c r="O111" s="44"/>
      <c r="P111" s="44"/>
      <c r="Q111" s="44"/>
      <c r="R111" s="44"/>
      <c r="S111" s="58"/>
      <c r="T111" s="58"/>
      <c r="U111" s="58"/>
      <c r="V111" s="17"/>
    </row>
    <row r="112" spans="1:22" s="21" customFormat="1" ht="82.5">
      <c r="A112" s="59"/>
      <c r="B112" s="62" t="s">
        <v>188</v>
      </c>
      <c r="C112" s="57" t="s">
        <v>95</v>
      </c>
      <c r="D112" s="64" t="s">
        <v>17</v>
      </c>
      <c r="E112" s="64" t="s">
        <v>17</v>
      </c>
      <c r="F112" s="64" t="s">
        <v>17</v>
      </c>
      <c r="G112" s="64" t="s">
        <v>21</v>
      </c>
      <c r="H112" s="64" t="s">
        <v>63</v>
      </c>
      <c r="I112" s="64" t="s">
        <v>17</v>
      </c>
      <c r="J112" s="64" t="s">
        <v>17</v>
      </c>
      <c r="K112" s="64" t="s">
        <v>17</v>
      </c>
      <c r="L112" s="44"/>
      <c r="M112" s="44"/>
      <c r="N112" s="44"/>
      <c r="O112" s="44"/>
      <c r="P112" s="44"/>
      <c r="Q112" s="44"/>
      <c r="R112" s="44"/>
      <c r="S112" s="58"/>
      <c r="T112" s="58"/>
      <c r="U112" s="58"/>
      <c r="V112" s="17"/>
    </row>
    <row r="113" spans="1:22" s="21" customFormat="1" ht="49.5">
      <c r="A113" s="59"/>
      <c r="B113" s="62" t="s">
        <v>189</v>
      </c>
      <c r="C113" s="57" t="s">
        <v>95</v>
      </c>
      <c r="D113" s="64" t="s">
        <v>17</v>
      </c>
      <c r="E113" s="64" t="s">
        <v>17</v>
      </c>
      <c r="F113" s="64" t="s">
        <v>17</v>
      </c>
      <c r="G113" s="64" t="s">
        <v>21</v>
      </c>
      <c r="H113" s="64" t="s">
        <v>63</v>
      </c>
      <c r="I113" s="64" t="s">
        <v>17</v>
      </c>
      <c r="J113" s="64" t="s">
        <v>17</v>
      </c>
      <c r="K113" s="64" t="s">
        <v>17</v>
      </c>
      <c r="L113" s="44"/>
      <c r="M113" s="44"/>
      <c r="N113" s="44"/>
      <c r="O113" s="44"/>
      <c r="P113" s="44"/>
      <c r="Q113" s="44"/>
      <c r="R113" s="44"/>
      <c r="S113" s="58"/>
      <c r="T113" s="58"/>
      <c r="U113" s="58"/>
      <c r="V113" s="17"/>
    </row>
    <row r="114" spans="1:22" s="21" customFormat="1" ht="82.5">
      <c r="A114" s="59"/>
      <c r="B114" s="62" t="s">
        <v>190</v>
      </c>
      <c r="C114" s="57" t="s">
        <v>95</v>
      </c>
      <c r="D114" s="64" t="s">
        <v>17</v>
      </c>
      <c r="E114" s="64" t="s">
        <v>17</v>
      </c>
      <c r="F114" s="64" t="s">
        <v>17</v>
      </c>
      <c r="G114" s="64" t="s">
        <v>21</v>
      </c>
      <c r="H114" s="64" t="s">
        <v>63</v>
      </c>
      <c r="I114" s="64" t="s">
        <v>17</v>
      </c>
      <c r="J114" s="64" t="s">
        <v>17</v>
      </c>
      <c r="K114" s="64" t="s">
        <v>17</v>
      </c>
      <c r="L114" s="44"/>
      <c r="M114" s="44"/>
      <c r="N114" s="44"/>
      <c r="O114" s="44"/>
      <c r="P114" s="44"/>
      <c r="Q114" s="44"/>
      <c r="R114" s="44"/>
      <c r="S114" s="58"/>
      <c r="T114" s="58"/>
      <c r="U114" s="58"/>
      <c r="V114" s="17"/>
    </row>
    <row r="115" spans="1:22" s="21" customFormat="1" ht="82.5">
      <c r="A115" s="59"/>
      <c r="B115" s="62" t="s">
        <v>191</v>
      </c>
      <c r="C115" s="57" t="s">
        <v>95</v>
      </c>
      <c r="D115" s="64" t="s">
        <v>17</v>
      </c>
      <c r="E115" s="64" t="s">
        <v>17</v>
      </c>
      <c r="F115" s="64" t="s">
        <v>17</v>
      </c>
      <c r="G115" s="64" t="s">
        <v>21</v>
      </c>
      <c r="H115" s="64" t="s">
        <v>63</v>
      </c>
      <c r="I115" s="64" t="s">
        <v>17</v>
      </c>
      <c r="J115" s="64" t="s">
        <v>17</v>
      </c>
      <c r="K115" s="64" t="s">
        <v>17</v>
      </c>
      <c r="L115" s="44"/>
      <c r="M115" s="44"/>
      <c r="N115" s="44"/>
      <c r="O115" s="44"/>
      <c r="P115" s="44"/>
      <c r="Q115" s="44"/>
      <c r="R115" s="44"/>
      <c r="S115" s="58"/>
      <c r="T115" s="58"/>
      <c r="U115" s="58"/>
      <c r="V115" s="17"/>
    </row>
    <row r="116" spans="1:22" s="21" customFormat="1" ht="33">
      <c r="A116" s="117" t="s">
        <v>64</v>
      </c>
      <c r="B116" s="107" t="s">
        <v>69</v>
      </c>
      <c r="C116" s="28" t="s">
        <v>18</v>
      </c>
      <c r="D116" s="32" t="s">
        <v>17</v>
      </c>
      <c r="E116" s="32" t="s">
        <v>17</v>
      </c>
      <c r="F116" s="32" t="s">
        <v>17</v>
      </c>
      <c r="G116" s="26" t="s">
        <v>21</v>
      </c>
      <c r="H116" s="26" t="s">
        <v>63</v>
      </c>
      <c r="I116" s="26" t="s">
        <v>19</v>
      </c>
      <c r="J116" s="32" t="s">
        <v>17</v>
      </c>
      <c r="K116" s="32" t="s">
        <v>17</v>
      </c>
      <c r="L116" s="34">
        <f>SUM(L117:L120)</f>
        <v>20595.3</v>
      </c>
      <c r="M116" s="34">
        <f>SUM(M117:M120)</f>
        <v>11037.6</v>
      </c>
      <c r="N116" s="34">
        <f>SUM(N117:N120)</f>
        <v>11037.6</v>
      </c>
      <c r="O116" s="34">
        <f>SUM(O117:O120)</f>
        <v>0</v>
      </c>
      <c r="P116" s="34">
        <f>SUM(P117:P120)</f>
        <v>10137.6</v>
      </c>
      <c r="Q116" s="34">
        <f>SUM(Q117:Q120)</f>
        <v>10137.6</v>
      </c>
      <c r="R116" s="34">
        <f>SUM(R117:R120)</f>
        <v>0</v>
      </c>
      <c r="S116" s="34">
        <f>SUM(S117:S120)</f>
        <v>10137.6</v>
      </c>
      <c r="T116" s="34">
        <f>SUM(T117:T120)</f>
        <v>10137.6</v>
      </c>
      <c r="U116" s="34">
        <f>SUM(U117:U120)</f>
        <v>0</v>
      </c>
      <c r="V116" s="120" t="s">
        <v>199</v>
      </c>
    </row>
    <row r="117" spans="1:22" s="21" customFormat="1" ht="17.25">
      <c r="A117" s="118"/>
      <c r="B117" s="108"/>
      <c r="C117" s="23" t="s">
        <v>18</v>
      </c>
      <c r="D117" s="35" t="s">
        <v>28</v>
      </c>
      <c r="E117" s="30">
        <v>10</v>
      </c>
      <c r="F117" s="30" t="s">
        <v>36</v>
      </c>
      <c r="G117" s="30" t="s">
        <v>21</v>
      </c>
      <c r="H117" s="30" t="s">
        <v>63</v>
      </c>
      <c r="I117" s="30" t="s">
        <v>19</v>
      </c>
      <c r="J117" s="30" t="s">
        <v>156</v>
      </c>
      <c r="K117" s="35" t="s">
        <v>66</v>
      </c>
      <c r="L117" s="44">
        <v>5500</v>
      </c>
      <c r="M117" s="44">
        <v>0</v>
      </c>
      <c r="N117" s="44">
        <v>0</v>
      </c>
      <c r="O117" s="133">
        <v>0</v>
      </c>
      <c r="P117" s="44">
        <v>0</v>
      </c>
      <c r="Q117" s="44">
        <v>0</v>
      </c>
      <c r="R117" s="133">
        <v>0</v>
      </c>
      <c r="S117" s="44">
        <v>0</v>
      </c>
      <c r="T117" s="44">
        <v>0</v>
      </c>
      <c r="U117" s="133">
        <v>0</v>
      </c>
      <c r="V117" s="121"/>
    </row>
    <row r="118" spans="1:22" s="21" customFormat="1" ht="17.25">
      <c r="A118" s="118"/>
      <c r="B118" s="108"/>
      <c r="C118" s="23" t="s">
        <v>18</v>
      </c>
      <c r="D118" s="35" t="s">
        <v>28</v>
      </c>
      <c r="E118" s="30" t="s">
        <v>152</v>
      </c>
      <c r="F118" s="30" t="s">
        <v>25</v>
      </c>
      <c r="G118" s="30" t="s">
        <v>21</v>
      </c>
      <c r="H118" s="30" t="s">
        <v>63</v>
      </c>
      <c r="I118" s="30" t="s">
        <v>19</v>
      </c>
      <c r="J118" s="30" t="s">
        <v>156</v>
      </c>
      <c r="K118" s="35" t="s">
        <v>29</v>
      </c>
      <c r="L118" s="44">
        <v>5720</v>
      </c>
      <c r="M118" s="44">
        <v>1500</v>
      </c>
      <c r="N118" s="44">
        <v>1500</v>
      </c>
      <c r="O118" s="133">
        <v>0</v>
      </c>
      <c r="P118" s="44">
        <v>1000</v>
      </c>
      <c r="Q118" s="44">
        <v>1000</v>
      </c>
      <c r="R118" s="133">
        <v>0</v>
      </c>
      <c r="S118" s="44">
        <v>1000</v>
      </c>
      <c r="T118" s="44">
        <v>1000</v>
      </c>
      <c r="U118" s="133">
        <v>0</v>
      </c>
      <c r="V118" s="121"/>
    </row>
    <row r="119" spans="1:22" s="21" customFormat="1" ht="17.25">
      <c r="A119" s="118"/>
      <c r="B119" s="108"/>
      <c r="C119" s="23" t="s">
        <v>18</v>
      </c>
      <c r="D119" s="35" t="s">
        <v>28</v>
      </c>
      <c r="E119" s="30" t="s">
        <v>152</v>
      </c>
      <c r="F119" s="30" t="s">
        <v>25</v>
      </c>
      <c r="G119" s="30" t="s">
        <v>21</v>
      </c>
      <c r="H119" s="30" t="s">
        <v>63</v>
      </c>
      <c r="I119" s="30" t="s">
        <v>19</v>
      </c>
      <c r="J119" s="30" t="s">
        <v>165</v>
      </c>
      <c r="K119" s="35" t="s">
        <v>29</v>
      </c>
      <c r="L119" s="44">
        <v>6000</v>
      </c>
      <c r="M119" s="44">
        <v>7137.6</v>
      </c>
      <c r="N119" s="44">
        <v>7137.6</v>
      </c>
      <c r="O119" s="133">
        <v>0</v>
      </c>
      <c r="P119" s="44">
        <v>7137.6</v>
      </c>
      <c r="Q119" s="44">
        <v>7137.6</v>
      </c>
      <c r="R119" s="133">
        <v>0</v>
      </c>
      <c r="S119" s="44">
        <v>7137.6</v>
      </c>
      <c r="T119" s="44">
        <v>7137.6</v>
      </c>
      <c r="U119" s="133">
        <v>0</v>
      </c>
      <c r="V119" s="121"/>
    </row>
    <row r="120" spans="1:22" s="21" customFormat="1" ht="17.25">
      <c r="A120" s="119"/>
      <c r="B120" s="109"/>
      <c r="C120" s="23" t="s">
        <v>18</v>
      </c>
      <c r="D120" s="35" t="s">
        <v>27</v>
      </c>
      <c r="E120" s="30" t="s">
        <v>21</v>
      </c>
      <c r="F120" s="30" t="s">
        <v>19</v>
      </c>
      <c r="G120" s="30" t="s">
        <v>21</v>
      </c>
      <c r="H120" s="30" t="s">
        <v>63</v>
      </c>
      <c r="I120" s="30" t="s">
        <v>19</v>
      </c>
      <c r="J120" s="30" t="s">
        <v>155</v>
      </c>
      <c r="K120" s="35" t="s">
        <v>29</v>
      </c>
      <c r="L120" s="44">
        <v>3375.3</v>
      </c>
      <c r="M120" s="44">
        <v>2400</v>
      </c>
      <c r="N120" s="44">
        <v>2400</v>
      </c>
      <c r="O120" s="133">
        <v>0</v>
      </c>
      <c r="P120" s="44">
        <v>2000</v>
      </c>
      <c r="Q120" s="44">
        <v>2000</v>
      </c>
      <c r="R120" s="133">
        <v>0</v>
      </c>
      <c r="S120" s="44">
        <v>2000</v>
      </c>
      <c r="T120" s="44">
        <v>2000</v>
      </c>
      <c r="U120" s="133">
        <v>0</v>
      </c>
      <c r="V120" s="124"/>
    </row>
    <row r="121" spans="1:22" s="21" customFormat="1" ht="33">
      <c r="A121" s="117" t="s">
        <v>68</v>
      </c>
      <c r="B121" s="107" t="s">
        <v>70</v>
      </c>
      <c r="C121" s="28" t="s">
        <v>18</v>
      </c>
      <c r="D121" s="32" t="s">
        <v>17</v>
      </c>
      <c r="E121" s="32" t="s">
        <v>17</v>
      </c>
      <c r="F121" s="32" t="s">
        <v>17</v>
      </c>
      <c r="G121" s="26" t="s">
        <v>21</v>
      </c>
      <c r="H121" s="26" t="s">
        <v>63</v>
      </c>
      <c r="I121" s="26" t="s">
        <v>20</v>
      </c>
      <c r="J121" s="32" t="s">
        <v>17</v>
      </c>
      <c r="K121" s="32" t="s">
        <v>17</v>
      </c>
      <c r="L121" s="34">
        <f>SUM(L122:L124)</f>
        <v>77500</v>
      </c>
      <c r="M121" s="34">
        <f t="shared" ref="M121:T121" si="9">SUM(M122:M124)</f>
        <v>96705.3</v>
      </c>
      <c r="N121" s="34">
        <f t="shared" si="9"/>
        <v>96705.3</v>
      </c>
      <c r="O121" s="34">
        <f t="shared" si="9"/>
        <v>0</v>
      </c>
      <c r="P121" s="34">
        <f t="shared" si="9"/>
        <v>30326.7</v>
      </c>
      <c r="Q121" s="34">
        <f t="shared" si="9"/>
        <v>30326.7</v>
      </c>
      <c r="R121" s="34">
        <f t="shared" si="9"/>
        <v>0</v>
      </c>
      <c r="S121" s="34">
        <f t="shared" si="9"/>
        <v>30326.7</v>
      </c>
      <c r="T121" s="34">
        <f t="shared" si="9"/>
        <v>30326.7</v>
      </c>
      <c r="U121" s="34">
        <f>SUM(U123:U124)</f>
        <v>0</v>
      </c>
      <c r="V121" s="122" t="s">
        <v>200</v>
      </c>
    </row>
    <row r="122" spans="1:22" s="21" customFormat="1" ht="17.25">
      <c r="A122" s="118"/>
      <c r="B122" s="108"/>
      <c r="C122" s="23" t="s">
        <v>18</v>
      </c>
      <c r="D122" s="35" t="s">
        <v>28</v>
      </c>
      <c r="E122" s="30" t="s">
        <v>153</v>
      </c>
      <c r="F122" s="30" t="s">
        <v>36</v>
      </c>
      <c r="G122" s="30" t="s">
        <v>21</v>
      </c>
      <c r="H122" s="30" t="s">
        <v>63</v>
      </c>
      <c r="I122" s="30" t="s">
        <v>20</v>
      </c>
      <c r="J122" s="30" t="s">
        <v>165</v>
      </c>
      <c r="K122" s="35" t="s">
        <v>35</v>
      </c>
      <c r="L122" s="44">
        <v>0</v>
      </c>
      <c r="M122" s="44">
        <v>96705.3</v>
      </c>
      <c r="N122" s="44">
        <v>96705.3</v>
      </c>
      <c r="O122" s="133">
        <v>0</v>
      </c>
      <c r="P122" s="44">
        <v>30326.7</v>
      </c>
      <c r="Q122" s="44">
        <v>30326.7</v>
      </c>
      <c r="R122" s="133">
        <v>0</v>
      </c>
      <c r="S122" s="44">
        <v>30326.7</v>
      </c>
      <c r="T122" s="44">
        <v>30326.7</v>
      </c>
      <c r="U122" s="133">
        <v>0</v>
      </c>
      <c r="V122" s="130"/>
    </row>
    <row r="123" spans="1:22" s="21" customFormat="1" ht="17.25">
      <c r="A123" s="118"/>
      <c r="B123" s="108"/>
      <c r="C123" s="23" t="s">
        <v>18</v>
      </c>
      <c r="D123" s="35" t="s">
        <v>28</v>
      </c>
      <c r="E123" s="30" t="s">
        <v>152</v>
      </c>
      <c r="F123" s="30" t="s">
        <v>25</v>
      </c>
      <c r="G123" s="30" t="s">
        <v>21</v>
      </c>
      <c r="H123" s="30" t="s">
        <v>63</v>
      </c>
      <c r="I123" s="30" t="s">
        <v>20</v>
      </c>
      <c r="J123" s="30" t="s">
        <v>156</v>
      </c>
      <c r="K123" s="35" t="s">
        <v>29</v>
      </c>
      <c r="L123" s="44">
        <v>20000</v>
      </c>
      <c r="M123" s="44">
        <v>0</v>
      </c>
      <c r="N123" s="44">
        <v>0</v>
      </c>
      <c r="O123" s="133">
        <v>0</v>
      </c>
      <c r="P123" s="44">
        <v>0</v>
      </c>
      <c r="Q123" s="44">
        <v>0</v>
      </c>
      <c r="R123" s="133">
        <v>0</v>
      </c>
      <c r="S123" s="44">
        <v>0</v>
      </c>
      <c r="T123" s="44">
        <v>0</v>
      </c>
      <c r="U123" s="133">
        <v>0</v>
      </c>
      <c r="V123" s="80"/>
    </row>
    <row r="124" spans="1:22" s="21" customFormat="1" ht="17.25">
      <c r="A124" s="119"/>
      <c r="B124" s="109"/>
      <c r="C124" s="23" t="s">
        <v>18</v>
      </c>
      <c r="D124" s="35" t="s">
        <v>28</v>
      </c>
      <c r="E124" s="30" t="s">
        <v>152</v>
      </c>
      <c r="F124" s="30" t="s">
        <v>25</v>
      </c>
      <c r="G124" s="30" t="s">
        <v>21</v>
      </c>
      <c r="H124" s="30" t="s">
        <v>63</v>
      </c>
      <c r="I124" s="30" t="s">
        <v>20</v>
      </c>
      <c r="J124" s="30" t="s">
        <v>165</v>
      </c>
      <c r="K124" s="35" t="s">
        <v>35</v>
      </c>
      <c r="L124" s="44">
        <v>57500</v>
      </c>
      <c r="M124" s="44">
        <v>0</v>
      </c>
      <c r="N124" s="44">
        <v>0</v>
      </c>
      <c r="O124" s="133">
        <v>0</v>
      </c>
      <c r="P124" s="44">
        <v>0</v>
      </c>
      <c r="Q124" s="44">
        <v>0</v>
      </c>
      <c r="R124" s="133">
        <v>0</v>
      </c>
      <c r="S124" s="44">
        <v>0</v>
      </c>
      <c r="T124" s="44">
        <v>0</v>
      </c>
      <c r="U124" s="133">
        <v>0</v>
      </c>
      <c r="V124" s="68"/>
    </row>
    <row r="125" spans="1:22" s="21" customFormat="1" ht="33">
      <c r="A125" s="117" t="s">
        <v>71</v>
      </c>
      <c r="B125" s="107" t="s">
        <v>72</v>
      </c>
      <c r="C125" s="28" t="s">
        <v>18</v>
      </c>
      <c r="D125" s="32" t="s">
        <v>17</v>
      </c>
      <c r="E125" s="32" t="s">
        <v>17</v>
      </c>
      <c r="F125" s="32" t="s">
        <v>17</v>
      </c>
      <c r="G125" s="26" t="s">
        <v>21</v>
      </c>
      <c r="H125" s="26" t="s">
        <v>63</v>
      </c>
      <c r="I125" s="26" t="s">
        <v>30</v>
      </c>
      <c r="J125" s="32" t="s">
        <v>17</v>
      </c>
      <c r="K125" s="32" t="s">
        <v>17</v>
      </c>
      <c r="L125" s="34">
        <f>L126</f>
        <v>0</v>
      </c>
      <c r="M125" s="34">
        <f>M126</f>
        <v>0</v>
      </c>
      <c r="N125" s="34">
        <f>N126</f>
        <v>0</v>
      </c>
      <c r="O125" s="34">
        <f t="shared" ref="O125:U125" si="10">O126</f>
        <v>0</v>
      </c>
      <c r="P125" s="34">
        <f t="shared" si="10"/>
        <v>0</v>
      </c>
      <c r="Q125" s="34">
        <f t="shared" si="10"/>
        <v>0</v>
      </c>
      <c r="R125" s="34">
        <f t="shared" si="10"/>
        <v>0</v>
      </c>
      <c r="S125" s="34">
        <f t="shared" si="10"/>
        <v>0</v>
      </c>
      <c r="T125" s="34">
        <f t="shared" si="10"/>
        <v>0</v>
      </c>
      <c r="U125" s="34">
        <f t="shared" si="10"/>
        <v>0</v>
      </c>
      <c r="V125" s="122" t="s">
        <v>196</v>
      </c>
    </row>
    <row r="126" spans="1:22" s="21" customFormat="1" ht="17.25">
      <c r="A126" s="119"/>
      <c r="B126" s="109"/>
      <c r="C126" s="23" t="s">
        <v>18</v>
      </c>
      <c r="D126" s="35" t="s">
        <v>28</v>
      </c>
      <c r="E126" s="35" t="s">
        <v>152</v>
      </c>
      <c r="F126" s="35" t="s">
        <v>20</v>
      </c>
      <c r="G126" s="30" t="s">
        <v>21</v>
      </c>
      <c r="H126" s="30" t="s">
        <v>63</v>
      </c>
      <c r="I126" s="30" t="s">
        <v>30</v>
      </c>
      <c r="J126" s="30" t="s">
        <v>156</v>
      </c>
      <c r="K126" s="35" t="s">
        <v>29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123"/>
    </row>
    <row r="127" spans="1:22" s="21" customFormat="1" ht="33">
      <c r="A127" s="117" t="s">
        <v>74</v>
      </c>
      <c r="B127" s="107" t="s">
        <v>75</v>
      </c>
      <c r="C127" s="28" t="s">
        <v>18</v>
      </c>
      <c r="D127" s="32" t="s">
        <v>17</v>
      </c>
      <c r="E127" s="32" t="s">
        <v>17</v>
      </c>
      <c r="F127" s="32" t="s">
        <v>17</v>
      </c>
      <c r="G127" s="26" t="s">
        <v>21</v>
      </c>
      <c r="H127" s="26" t="s">
        <v>63</v>
      </c>
      <c r="I127" s="26" t="s">
        <v>21</v>
      </c>
      <c r="J127" s="32" t="s">
        <v>17</v>
      </c>
      <c r="K127" s="32" t="s">
        <v>17</v>
      </c>
      <c r="L127" s="34">
        <f>SUM(L128:L158)</f>
        <v>12068347.199999999</v>
      </c>
      <c r="M127" s="34">
        <f t="shared" ref="M127:U127" si="11">SUM(M128:M158)</f>
        <v>15581774.300000003</v>
      </c>
      <c r="N127" s="34">
        <f t="shared" si="11"/>
        <v>15581774.300000003</v>
      </c>
      <c r="O127" s="34">
        <f t="shared" si="11"/>
        <v>0</v>
      </c>
      <c r="P127" s="34">
        <f t="shared" si="11"/>
        <v>15849992.199999999</v>
      </c>
      <c r="Q127" s="34">
        <f t="shared" si="11"/>
        <v>15849992.199999999</v>
      </c>
      <c r="R127" s="34">
        <f t="shared" si="11"/>
        <v>0</v>
      </c>
      <c r="S127" s="34">
        <f t="shared" si="11"/>
        <v>16348414.600000001</v>
      </c>
      <c r="T127" s="34">
        <f t="shared" si="11"/>
        <v>16348414.600000001</v>
      </c>
      <c r="U127" s="34">
        <f t="shared" si="11"/>
        <v>0</v>
      </c>
      <c r="V127" s="125" t="s">
        <v>201</v>
      </c>
    </row>
    <row r="128" spans="1:22" s="21" customFormat="1" ht="17.25">
      <c r="A128" s="118"/>
      <c r="B128" s="108"/>
      <c r="C128" s="23" t="s">
        <v>18</v>
      </c>
      <c r="D128" s="35" t="s">
        <v>28</v>
      </c>
      <c r="E128" s="35" t="s">
        <v>152</v>
      </c>
      <c r="F128" s="35" t="s">
        <v>20</v>
      </c>
      <c r="G128" s="30" t="s">
        <v>21</v>
      </c>
      <c r="H128" s="30" t="s">
        <v>63</v>
      </c>
      <c r="I128" s="30" t="s">
        <v>21</v>
      </c>
      <c r="J128" s="30">
        <v>90059</v>
      </c>
      <c r="K128" s="35">
        <v>611</v>
      </c>
      <c r="L128" s="44">
        <v>222168.5</v>
      </c>
      <c r="M128" s="44">
        <v>188755.8</v>
      </c>
      <c r="N128" s="44">
        <v>188755.8</v>
      </c>
      <c r="O128" s="133">
        <v>0</v>
      </c>
      <c r="P128" s="44">
        <v>188755.8</v>
      </c>
      <c r="Q128" s="44">
        <v>188755.8</v>
      </c>
      <c r="R128" s="133">
        <v>0</v>
      </c>
      <c r="S128" s="44">
        <v>188755.8</v>
      </c>
      <c r="T128" s="44">
        <v>188755.8</v>
      </c>
      <c r="U128" s="133">
        <v>0</v>
      </c>
      <c r="V128" s="126"/>
    </row>
    <row r="129" spans="1:22" s="21" customFormat="1" ht="17.25">
      <c r="A129" s="118"/>
      <c r="B129" s="108"/>
      <c r="C129" s="23" t="s">
        <v>18</v>
      </c>
      <c r="D129" s="35" t="s">
        <v>28</v>
      </c>
      <c r="E129" s="35" t="s">
        <v>152</v>
      </c>
      <c r="F129" s="35" t="s">
        <v>25</v>
      </c>
      <c r="G129" s="30" t="s">
        <v>21</v>
      </c>
      <c r="H129" s="30" t="s">
        <v>63</v>
      </c>
      <c r="I129" s="30" t="s">
        <v>21</v>
      </c>
      <c r="J129" s="30">
        <v>90059</v>
      </c>
      <c r="K129" s="35">
        <v>611</v>
      </c>
      <c r="L129" s="44">
        <v>241208.1</v>
      </c>
      <c r="M129" s="44">
        <v>241208.1</v>
      </c>
      <c r="N129" s="44">
        <v>241208.1</v>
      </c>
      <c r="O129" s="133">
        <v>0</v>
      </c>
      <c r="P129" s="44">
        <v>241208.1</v>
      </c>
      <c r="Q129" s="44">
        <v>241208.1</v>
      </c>
      <c r="R129" s="133">
        <v>0</v>
      </c>
      <c r="S129" s="44">
        <v>241208.1</v>
      </c>
      <c r="T129" s="44">
        <v>241208.1</v>
      </c>
      <c r="U129" s="133">
        <v>0</v>
      </c>
      <c r="V129" s="126"/>
    </row>
    <row r="130" spans="1:22" s="21" customFormat="1" ht="17.25">
      <c r="A130" s="118"/>
      <c r="B130" s="108"/>
      <c r="C130" s="23" t="s">
        <v>18</v>
      </c>
      <c r="D130" s="35" t="s">
        <v>28</v>
      </c>
      <c r="E130" s="35" t="s">
        <v>152</v>
      </c>
      <c r="F130" s="35" t="s">
        <v>20</v>
      </c>
      <c r="G130" s="30" t="s">
        <v>21</v>
      </c>
      <c r="H130" s="30" t="s">
        <v>63</v>
      </c>
      <c r="I130" s="30" t="s">
        <v>21</v>
      </c>
      <c r="J130" s="30">
        <v>90059</v>
      </c>
      <c r="K130" s="35">
        <v>612</v>
      </c>
      <c r="L130" s="44">
        <v>10000</v>
      </c>
      <c r="M130" s="44">
        <v>93310</v>
      </c>
      <c r="N130" s="44">
        <v>93310</v>
      </c>
      <c r="O130" s="133">
        <v>0</v>
      </c>
      <c r="P130" s="44">
        <v>9800</v>
      </c>
      <c r="Q130" s="44">
        <v>9800</v>
      </c>
      <c r="R130" s="133">
        <v>0</v>
      </c>
      <c r="S130" s="44">
        <v>9800</v>
      </c>
      <c r="T130" s="44">
        <v>9800</v>
      </c>
      <c r="U130" s="133">
        <v>0</v>
      </c>
      <c r="V130" s="126"/>
    </row>
    <row r="131" spans="1:22" s="21" customFormat="1" ht="17.25">
      <c r="A131" s="118"/>
      <c r="B131" s="108"/>
      <c r="C131" s="23" t="s">
        <v>18</v>
      </c>
      <c r="D131" s="35" t="s">
        <v>28</v>
      </c>
      <c r="E131" s="35" t="s">
        <v>152</v>
      </c>
      <c r="F131" s="35" t="s">
        <v>25</v>
      </c>
      <c r="G131" s="30" t="s">
        <v>21</v>
      </c>
      <c r="H131" s="30" t="s">
        <v>63</v>
      </c>
      <c r="I131" s="30" t="s">
        <v>21</v>
      </c>
      <c r="J131" s="30">
        <v>90059</v>
      </c>
      <c r="K131" s="35">
        <v>612</v>
      </c>
      <c r="L131" s="44">
        <v>110000</v>
      </c>
      <c r="M131" s="44">
        <v>195000</v>
      </c>
      <c r="N131" s="44">
        <v>195000</v>
      </c>
      <c r="O131" s="133">
        <v>0</v>
      </c>
      <c r="P131" s="44">
        <v>110000</v>
      </c>
      <c r="Q131" s="44">
        <v>110000</v>
      </c>
      <c r="R131" s="133">
        <v>0</v>
      </c>
      <c r="S131" s="44">
        <v>110000</v>
      </c>
      <c r="T131" s="44">
        <v>110000</v>
      </c>
      <c r="U131" s="133">
        <v>0</v>
      </c>
      <c r="V131" s="126"/>
    </row>
    <row r="132" spans="1:22" s="21" customFormat="1" ht="17.25">
      <c r="A132" s="118"/>
      <c r="B132" s="108"/>
      <c r="C132" s="23" t="s">
        <v>18</v>
      </c>
      <c r="D132" s="35" t="s">
        <v>28</v>
      </c>
      <c r="E132" s="35" t="s">
        <v>152</v>
      </c>
      <c r="F132" s="35" t="s">
        <v>20</v>
      </c>
      <c r="G132" s="30" t="s">
        <v>21</v>
      </c>
      <c r="H132" s="30" t="s">
        <v>63</v>
      </c>
      <c r="I132" s="30" t="s">
        <v>21</v>
      </c>
      <c r="J132" s="30">
        <v>90019</v>
      </c>
      <c r="K132" s="35">
        <v>242</v>
      </c>
      <c r="L132" s="44">
        <v>483271</v>
      </c>
      <c r="M132" s="44">
        <v>333185.8</v>
      </c>
      <c r="N132" s="44">
        <v>333185.8</v>
      </c>
      <c r="O132" s="133">
        <v>0</v>
      </c>
      <c r="P132" s="44">
        <v>353185.8</v>
      </c>
      <c r="Q132" s="44">
        <v>353185.8</v>
      </c>
      <c r="R132" s="133">
        <v>0</v>
      </c>
      <c r="S132" s="44">
        <v>353185.8</v>
      </c>
      <c r="T132" s="44">
        <v>353185.8</v>
      </c>
      <c r="U132" s="133">
        <v>0</v>
      </c>
      <c r="V132" s="126"/>
    </row>
    <row r="133" spans="1:22" s="21" customFormat="1" ht="17.25">
      <c r="A133" s="118"/>
      <c r="B133" s="108"/>
      <c r="C133" s="23" t="s">
        <v>18</v>
      </c>
      <c r="D133" s="35" t="s">
        <v>28</v>
      </c>
      <c r="E133" s="35" t="s">
        <v>152</v>
      </c>
      <c r="F133" s="35" t="s">
        <v>20</v>
      </c>
      <c r="G133" s="30" t="s">
        <v>21</v>
      </c>
      <c r="H133" s="30" t="s">
        <v>63</v>
      </c>
      <c r="I133" s="30" t="s">
        <v>21</v>
      </c>
      <c r="J133" s="30">
        <v>90059</v>
      </c>
      <c r="K133" s="35">
        <v>242</v>
      </c>
      <c r="L133" s="44">
        <v>235064.8</v>
      </c>
      <c r="M133" s="44">
        <v>230363.5</v>
      </c>
      <c r="N133" s="44">
        <v>230363.5</v>
      </c>
      <c r="O133" s="133">
        <v>0</v>
      </c>
      <c r="P133" s="44">
        <v>230363.5</v>
      </c>
      <c r="Q133" s="44">
        <v>230363.5</v>
      </c>
      <c r="R133" s="133">
        <v>0</v>
      </c>
      <c r="S133" s="44">
        <v>230363.5</v>
      </c>
      <c r="T133" s="44">
        <v>230363.5</v>
      </c>
      <c r="U133" s="133">
        <v>0</v>
      </c>
      <c r="V133" s="126"/>
    </row>
    <row r="134" spans="1:22" s="21" customFormat="1" ht="17.25">
      <c r="A134" s="118"/>
      <c r="B134" s="108"/>
      <c r="C134" s="23" t="s">
        <v>18</v>
      </c>
      <c r="D134" s="35" t="s">
        <v>28</v>
      </c>
      <c r="E134" s="35" t="s">
        <v>152</v>
      </c>
      <c r="F134" s="35" t="s">
        <v>20</v>
      </c>
      <c r="G134" s="30" t="s">
        <v>21</v>
      </c>
      <c r="H134" s="30" t="s">
        <v>63</v>
      </c>
      <c r="I134" s="30" t="s">
        <v>21</v>
      </c>
      <c r="J134" s="30">
        <v>90059</v>
      </c>
      <c r="K134" s="35">
        <v>111</v>
      </c>
      <c r="L134" s="44">
        <v>5727975.0999999996</v>
      </c>
      <c r="M134" s="44">
        <v>8869315.5</v>
      </c>
      <c r="N134" s="44">
        <v>8869315.5</v>
      </c>
      <c r="O134" s="133">
        <v>0</v>
      </c>
      <c r="P134" s="44">
        <v>8924167.5</v>
      </c>
      <c r="Q134" s="44">
        <v>8924167.5</v>
      </c>
      <c r="R134" s="133">
        <v>0</v>
      </c>
      <c r="S134" s="44">
        <v>9241377.5999999996</v>
      </c>
      <c r="T134" s="44">
        <v>9241377.5999999996</v>
      </c>
      <c r="U134" s="133">
        <v>0</v>
      </c>
      <c r="V134" s="126"/>
    </row>
    <row r="135" spans="1:22" s="21" customFormat="1" ht="17.25">
      <c r="A135" s="118"/>
      <c r="B135" s="108"/>
      <c r="C135" s="23" t="s">
        <v>18</v>
      </c>
      <c r="D135" s="35" t="s">
        <v>28</v>
      </c>
      <c r="E135" s="35" t="s">
        <v>152</v>
      </c>
      <c r="F135" s="35" t="s">
        <v>20</v>
      </c>
      <c r="G135" s="30" t="s">
        <v>21</v>
      </c>
      <c r="H135" s="30" t="s">
        <v>63</v>
      </c>
      <c r="I135" s="30" t="s">
        <v>21</v>
      </c>
      <c r="J135" s="30">
        <v>90059</v>
      </c>
      <c r="K135" s="35">
        <v>112</v>
      </c>
      <c r="L135" s="44">
        <v>112745.4</v>
      </c>
      <c r="M135" s="44">
        <v>112745.4</v>
      </c>
      <c r="N135" s="44">
        <v>112745.4</v>
      </c>
      <c r="O135" s="133">
        <v>0</v>
      </c>
      <c r="P135" s="44">
        <v>112745.4</v>
      </c>
      <c r="Q135" s="44">
        <v>112745.4</v>
      </c>
      <c r="R135" s="133">
        <v>0</v>
      </c>
      <c r="S135" s="44">
        <v>112745.4</v>
      </c>
      <c r="T135" s="44">
        <v>112745.4</v>
      </c>
      <c r="U135" s="133">
        <v>0</v>
      </c>
      <c r="V135" s="126"/>
    </row>
    <row r="136" spans="1:22" s="21" customFormat="1" ht="17.25">
      <c r="A136" s="118"/>
      <c r="B136" s="108"/>
      <c r="C136" s="23" t="s">
        <v>18</v>
      </c>
      <c r="D136" s="35" t="s">
        <v>28</v>
      </c>
      <c r="E136" s="35" t="s">
        <v>152</v>
      </c>
      <c r="F136" s="35" t="s">
        <v>20</v>
      </c>
      <c r="G136" s="30" t="s">
        <v>21</v>
      </c>
      <c r="H136" s="30" t="s">
        <v>63</v>
      </c>
      <c r="I136" s="30" t="s">
        <v>21</v>
      </c>
      <c r="J136" s="30">
        <v>93999</v>
      </c>
      <c r="K136" s="35">
        <v>112</v>
      </c>
      <c r="L136" s="44">
        <v>3369.6</v>
      </c>
      <c r="M136" s="44">
        <v>3369.6</v>
      </c>
      <c r="N136" s="44">
        <v>3369.6</v>
      </c>
      <c r="O136" s="133">
        <v>0</v>
      </c>
      <c r="P136" s="44">
        <v>3369.6</v>
      </c>
      <c r="Q136" s="44">
        <v>3369.6</v>
      </c>
      <c r="R136" s="133">
        <v>0</v>
      </c>
      <c r="S136" s="44">
        <v>3369.6</v>
      </c>
      <c r="T136" s="44">
        <v>3369.6</v>
      </c>
      <c r="U136" s="133">
        <v>0</v>
      </c>
      <c r="V136" s="126"/>
    </row>
    <row r="137" spans="1:22" s="21" customFormat="1" ht="17.25">
      <c r="A137" s="118"/>
      <c r="B137" s="108"/>
      <c r="C137" s="23" t="s">
        <v>18</v>
      </c>
      <c r="D137" s="35" t="s">
        <v>28</v>
      </c>
      <c r="E137" s="35" t="s">
        <v>152</v>
      </c>
      <c r="F137" s="35" t="s">
        <v>20</v>
      </c>
      <c r="G137" s="30" t="s">
        <v>21</v>
      </c>
      <c r="H137" s="30" t="s">
        <v>63</v>
      </c>
      <c r="I137" s="30" t="s">
        <v>21</v>
      </c>
      <c r="J137" s="30">
        <v>93969</v>
      </c>
      <c r="K137" s="35">
        <v>112</v>
      </c>
      <c r="L137" s="44">
        <v>500</v>
      </c>
      <c r="M137" s="44">
        <v>458.8</v>
      </c>
      <c r="N137" s="44">
        <v>458.8</v>
      </c>
      <c r="O137" s="133">
        <v>0</v>
      </c>
      <c r="P137" s="44">
        <v>458.8</v>
      </c>
      <c r="Q137" s="44">
        <v>458.8</v>
      </c>
      <c r="R137" s="133">
        <v>0</v>
      </c>
      <c r="S137" s="44">
        <v>458.8</v>
      </c>
      <c r="T137" s="44">
        <v>458.8</v>
      </c>
      <c r="U137" s="133">
        <v>0</v>
      </c>
      <c r="V137" s="126"/>
    </row>
    <row r="138" spans="1:22" s="21" customFormat="1" ht="17.25">
      <c r="A138" s="118"/>
      <c r="B138" s="108"/>
      <c r="C138" s="23" t="s">
        <v>18</v>
      </c>
      <c r="D138" s="35" t="s">
        <v>28</v>
      </c>
      <c r="E138" s="35" t="s">
        <v>152</v>
      </c>
      <c r="F138" s="35" t="s">
        <v>20</v>
      </c>
      <c r="G138" s="30" t="s">
        <v>21</v>
      </c>
      <c r="H138" s="30" t="s">
        <v>63</v>
      </c>
      <c r="I138" s="30" t="s">
        <v>21</v>
      </c>
      <c r="J138" s="30">
        <v>93974</v>
      </c>
      <c r="K138" s="35">
        <v>112</v>
      </c>
      <c r="L138" s="44">
        <v>900</v>
      </c>
      <c r="M138" s="44">
        <v>900</v>
      </c>
      <c r="N138" s="44">
        <v>900</v>
      </c>
      <c r="O138" s="133">
        <v>0</v>
      </c>
      <c r="P138" s="44">
        <v>900</v>
      </c>
      <c r="Q138" s="44">
        <v>900</v>
      </c>
      <c r="R138" s="133">
        <v>0</v>
      </c>
      <c r="S138" s="44">
        <v>900</v>
      </c>
      <c r="T138" s="44">
        <v>900</v>
      </c>
      <c r="U138" s="133">
        <v>0</v>
      </c>
      <c r="V138" s="126"/>
    </row>
    <row r="139" spans="1:22" s="21" customFormat="1" ht="17.25">
      <c r="A139" s="118"/>
      <c r="B139" s="108"/>
      <c r="C139" s="23" t="s">
        <v>18</v>
      </c>
      <c r="D139" s="35" t="s">
        <v>28</v>
      </c>
      <c r="E139" s="35" t="s">
        <v>152</v>
      </c>
      <c r="F139" s="35" t="s">
        <v>20</v>
      </c>
      <c r="G139" s="30" t="s">
        <v>21</v>
      </c>
      <c r="H139" s="30" t="s">
        <v>63</v>
      </c>
      <c r="I139" s="30" t="s">
        <v>21</v>
      </c>
      <c r="J139" s="30">
        <v>93987</v>
      </c>
      <c r="K139" s="35">
        <v>112</v>
      </c>
      <c r="L139" s="44">
        <v>16650</v>
      </c>
      <c r="M139" s="44">
        <v>16650</v>
      </c>
      <c r="N139" s="44">
        <v>16650</v>
      </c>
      <c r="O139" s="133">
        <v>0</v>
      </c>
      <c r="P139" s="44">
        <v>16650</v>
      </c>
      <c r="Q139" s="44">
        <v>16650</v>
      </c>
      <c r="R139" s="133">
        <v>0</v>
      </c>
      <c r="S139" s="44">
        <v>16650</v>
      </c>
      <c r="T139" s="44">
        <v>16650</v>
      </c>
      <c r="U139" s="133">
        <v>0</v>
      </c>
      <c r="V139" s="126"/>
    </row>
    <row r="140" spans="1:22" s="21" customFormat="1" ht="17.25">
      <c r="A140" s="118"/>
      <c r="B140" s="108"/>
      <c r="C140" s="23" t="s">
        <v>18</v>
      </c>
      <c r="D140" s="35" t="s">
        <v>28</v>
      </c>
      <c r="E140" s="35" t="s">
        <v>152</v>
      </c>
      <c r="F140" s="35" t="s">
        <v>20</v>
      </c>
      <c r="G140" s="30" t="s">
        <v>21</v>
      </c>
      <c r="H140" s="30" t="s">
        <v>63</v>
      </c>
      <c r="I140" s="30" t="s">
        <v>21</v>
      </c>
      <c r="J140" s="30">
        <v>90059</v>
      </c>
      <c r="K140" s="35">
        <v>119</v>
      </c>
      <c r="L140" s="44">
        <v>1642898.7</v>
      </c>
      <c r="M140" s="44">
        <v>2270473.7999999998</v>
      </c>
      <c r="N140" s="44">
        <v>2270473.7999999998</v>
      </c>
      <c r="O140" s="133">
        <v>0</v>
      </c>
      <c r="P140" s="44">
        <v>2282979.1</v>
      </c>
      <c r="Q140" s="44">
        <v>2282979.1</v>
      </c>
      <c r="R140" s="133">
        <v>0</v>
      </c>
      <c r="S140" s="44">
        <v>2456225.2999999998</v>
      </c>
      <c r="T140" s="44">
        <v>2456225.2999999998</v>
      </c>
      <c r="U140" s="133">
        <v>0</v>
      </c>
      <c r="V140" s="126"/>
    </row>
    <row r="141" spans="1:22" s="21" customFormat="1" ht="17.25">
      <c r="A141" s="118"/>
      <c r="B141" s="108"/>
      <c r="C141" s="23" t="s">
        <v>18</v>
      </c>
      <c r="D141" s="35" t="s">
        <v>28</v>
      </c>
      <c r="E141" s="35" t="s">
        <v>152</v>
      </c>
      <c r="F141" s="35" t="s">
        <v>20</v>
      </c>
      <c r="G141" s="30" t="s">
        <v>21</v>
      </c>
      <c r="H141" s="30" t="s">
        <v>63</v>
      </c>
      <c r="I141" s="30" t="s">
        <v>21</v>
      </c>
      <c r="J141" s="30">
        <v>90059</v>
      </c>
      <c r="K141" s="35">
        <v>243</v>
      </c>
      <c r="L141" s="44">
        <v>579631.69999999995</v>
      </c>
      <c r="M141" s="44">
        <v>130000</v>
      </c>
      <c r="N141" s="44">
        <v>130000</v>
      </c>
      <c r="O141" s="133">
        <v>0</v>
      </c>
      <c r="P141" s="44">
        <v>200000</v>
      </c>
      <c r="Q141" s="44">
        <v>200000</v>
      </c>
      <c r="R141" s="133">
        <v>0</v>
      </c>
      <c r="S141" s="44">
        <v>200000</v>
      </c>
      <c r="T141" s="44">
        <v>200000</v>
      </c>
      <c r="U141" s="133">
        <v>0</v>
      </c>
      <c r="V141" s="126"/>
    </row>
    <row r="142" spans="1:22" s="21" customFormat="1" ht="17.25">
      <c r="A142" s="118"/>
      <c r="B142" s="108"/>
      <c r="C142" s="23" t="s">
        <v>18</v>
      </c>
      <c r="D142" s="35" t="s">
        <v>28</v>
      </c>
      <c r="E142" s="35" t="s">
        <v>152</v>
      </c>
      <c r="F142" s="35" t="s">
        <v>20</v>
      </c>
      <c r="G142" s="30" t="s">
        <v>21</v>
      </c>
      <c r="H142" s="30" t="s">
        <v>63</v>
      </c>
      <c r="I142" s="30" t="s">
        <v>21</v>
      </c>
      <c r="J142" s="30">
        <v>90059</v>
      </c>
      <c r="K142" s="35">
        <v>244</v>
      </c>
      <c r="L142" s="44">
        <v>2441508.5</v>
      </c>
      <c r="M142" s="44">
        <v>2556178.2000000002</v>
      </c>
      <c r="N142" s="44">
        <v>2556178.2000000002</v>
      </c>
      <c r="O142" s="133">
        <v>0</v>
      </c>
      <c r="P142" s="44">
        <v>2833717.3</v>
      </c>
      <c r="Q142" s="44">
        <v>2833717.3</v>
      </c>
      <c r="R142" s="133">
        <v>0</v>
      </c>
      <c r="S142" s="44">
        <v>2833717.3</v>
      </c>
      <c r="T142" s="44">
        <v>2833717.3</v>
      </c>
      <c r="U142" s="133">
        <v>0</v>
      </c>
      <c r="V142" s="126"/>
    </row>
    <row r="143" spans="1:22" s="21" customFormat="1" ht="17.25">
      <c r="A143" s="118"/>
      <c r="B143" s="108"/>
      <c r="C143" s="23" t="s">
        <v>18</v>
      </c>
      <c r="D143" s="35" t="s">
        <v>28</v>
      </c>
      <c r="E143" s="35" t="s">
        <v>152</v>
      </c>
      <c r="F143" s="35" t="s">
        <v>25</v>
      </c>
      <c r="G143" s="30" t="s">
        <v>21</v>
      </c>
      <c r="H143" s="30" t="s">
        <v>63</v>
      </c>
      <c r="I143" s="30" t="s">
        <v>21</v>
      </c>
      <c r="J143" s="30">
        <v>90019</v>
      </c>
      <c r="K143" s="35">
        <v>244</v>
      </c>
      <c r="L143" s="44">
        <v>9868.9</v>
      </c>
      <c r="M143" s="44">
        <v>9868.9</v>
      </c>
      <c r="N143" s="44">
        <v>9868.9</v>
      </c>
      <c r="O143" s="133">
        <v>0</v>
      </c>
      <c r="P143" s="44">
        <v>9868.9</v>
      </c>
      <c r="Q143" s="44">
        <v>9868.9</v>
      </c>
      <c r="R143" s="133">
        <v>0</v>
      </c>
      <c r="S143" s="44">
        <v>9868.9</v>
      </c>
      <c r="T143" s="44">
        <v>9868.9</v>
      </c>
      <c r="U143" s="133">
        <v>0</v>
      </c>
      <c r="V143" s="126"/>
    </row>
    <row r="144" spans="1:22" s="21" customFormat="1" ht="17.25">
      <c r="A144" s="118"/>
      <c r="B144" s="108"/>
      <c r="C144" s="23" t="s">
        <v>18</v>
      </c>
      <c r="D144" s="35" t="s">
        <v>28</v>
      </c>
      <c r="E144" s="35" t="s">
        <v>152</v>
      </c>
      <c r="F144" s="35" t="s">
        <v>20</v>
      </c>
      <c r="G144" s="30" t="s">
        <v>21</v>
      </c>
      <c r="H144" s="30" t="s">
        <v>63</v>
      </c>
      <c r="I144" s="30" t="s">
        <v>21</v>
      </c>
      <c r="J144" s="30">
        <v>90059</v>
      </c>
      <c r="K144" s="35">
        <v>321</v>
      </c>
      <c r="L144" s="44">
        <v>6500</v>
      </c>
      <c r="M144" s="44">
        <v>5497</v>
      </c>
      <c r="N144" s="44">
        <v>5497</v>
      </c>
      <c r="O144" s="133">
        <v>0</v>
      </c>
      <c r="P144" s="44">
        <v>5497</v>
      </c>
      <c r="Q144" s="44">
        <v>5497</v>
      </c>
      <c r="R144" s="133">
        <v>0</v>
      </c>
      <c r="S144" s="44">
        <v>5497</v>
      </c>
      <c r="T144" s="44">
        <v>5497</v>
      </c>
      <c r="U144" s="133">
        <v>0</v>
      </c>
      <c r="V144" s="126"/>
    </row>
    <row r="145" spans="1:22" s="21" customFormat="1" ht="17.25">
      <c r="A145" s="118"/>
      <c r="B145" s="108"/>
      <c r="C145" s="23" t="s">
        <v>18</v>
      </c>
      <c r="D145" s="35" t="s">
        <v>28</v>
      </c>
      <c r="E145" s="35" t="s">
        <v>152</v>
      </c>
      <c r="F145" s="35" t="s">
        <v>20</v>
      </c>
      <c r="G145" s="30" t="s">
        <v>21</v>
      </c>
      <c r="H145" s="30" t="s">
        <v>63</v>
      </c>
      <c r="I145" s="30" t="s">
        <v>21</v>
      </c>
      <c r="J145" s="30">
        <v>90059</v>
      </c>
      <c r="K145" s="35">
        <v>831</v>
      </c>
      <c r="L145" s="44">
        <v>900</v>
      </c>
      <c r="M145" s="44">
        <v>882</v>
      </c>
      <c r="N145" s="44">
        <v>882</v>
      </c>
      <c r="O145" s="133">
        <v>0</v>
      </c>
      <c r="P145" s="44">
        <v>882</v>
      </c>
      <c r="Q145" s="44">
        <v>882</v>
      </c>
      <c r="R145" s="133">
        <v>0</v>
      </c>
      <c r="S145" s="44">
        <v>882</v>
      </c>
      <c r="T145" s="44">
        <v>882</v>
      </c>
      <c r="U145" s="133">
        <v>0</v>
      </c>
      <c r="V145" s="126"/>
    </row>
    <row r="146" spans="1:22" s="21" customFormat="1" ht="17.25">
      <c r="A146" s="118"/>
      <c r="B146" s="108"/>
      <c r="C146" s="23" t="s">
        <v>18</v>
      </c>
      <c r="D146" s="35" t="s">
        <v>28</v>
      </c>
      <c r="E146" s="35" t="s">
        <v>152</v>
      </c>
      <c r="F146" s="35" t="s">
        <v>20</v>
      </c>
      <c r="G146" s="30" t="s">
        <v>21</v>
      </c>
      <c r="H146" s="30" t="s">
        <v>63</v>
      </c>
      <c r="I146" s="30" t="s">
        <v>21</v>
      </c>
      <c r="J146" s="30">
        <v>90059</v>
      </c>
      <c r="K146" s="35">
        <v>851</v>
      </c>
      <c r="L146" s="44">
        <v>68892.899999999994</v>
      </c>
      <c r="M146" s="44">
        <v>70515</v>
      </c>
      <c r="N146" s="44">
        <v>70515</v>
      </c>
      <c r="O146" s="133">
        <v>0</v>
      </c>
      <c r="P146" s="44">
        <v>70515</v>
      </c>
      <c r="Q146" s="44">
        <v>70515</v>
      </c>
      <c r="R146" s="133">
        <v>0</v>
      </c>
      <c r="S146" s="44">
        <v>70515</v>
      </c>
      <c r="T146" s="44">
        <v>70515</v>
      </c>
      <c r="U146" s="133">
        <v>0</v>
      </c>
      <c r="V146" s="126"/>
    </row>
    <row r="147" spans="1:22" s="21" customFormat="1" ht="17.25">
      <c r="A147" s="118"/>
      <c r="B147" s="108"/>
      <c r="C147" s="23" t="s">
        <v>18</v>
      </c>
      <c r="D147" s="35" t="s">
        <v>28</v>
      </c>
      <c r="E147" s="35" t="s">
        <v>152</v>
      </c>
      <c r="F147" s="35" t="s">
        <v>20</v>
      </c>
      <c r="G147" s="30" t="s">
        <v>21</v>
      </c>
      <c r="H147" s="30" t="s">
        <v>63</v>
      </c>
      <c r="I147" s="30" t="s">
        <v>21</v>
      </c>
      <c r="J147" s="30">
        <v>90059</v>
      </c>
      <c r="K147" s="35">
        <v>852</v>
      </c>
      <c r="L147" s="44">
        <v>4611.3999999999996</v>
      </c>
      <c r="M147" s="44">
        <v>6567.8</v>
      </c>
      <c r="N147" s="44">
        <v>6567.8</v>
      </c>
      <c r="O147" s="133">
        <v>0</v>
      </c>
      <c r="P147" s="44">
        <v>6567.8</v>
      </c>
      <c r="Q147" s="44">
        <v>6567.8</v>
      </c>
      <c r="R147" s="133">
        <v>0</v>
      </c>
      <c r="S147" s="44">
        <v>6567.8</v>
      </c>
      <c r="T147" s="44">
        <v>6567.8</v>
      </c>
      <c r="U147" s="133">
        <v>0</v>
      </c>
      <c r="V147" s="126"/>
    </row>
    <row r="148" spans="1:22" s="21" customFormat="1" ht="17.25">
      <c r="A148" s="118"/>
      <c r="B148" s="108"/>
      <c r="C148" s="23" t="s">
        <v>18</v>
      </c>
      <c r="D148" s="35" t="s">
        <v>28</v>
      </c>
      <c r="E148" s="35" t="s">
        <v>152</v>
      </c>
      <c r="F148" s="35" t="s">
        <v>20</v>
      </c>
      <c r="G148" s="30" t="s">
        <v>21</v>
      </c>
      <c r="H148" s="30" t="s">
        <v>63</v>
      </c>
      <c r="I148" s="30" t="s">
        <v>21</v>
      </c>
      <c r="J148" s="30">
        <v>90059</v>
      </c>
      <c r="K148" s="35">
        <v>853</v>
      </c>
      <c r="L148" s="44">
        <v>2673.5</v>
      </c>
      <c r="M148" s="44">
        <v>3620</v>
      </c>
      <c r="N148" s="44">
        <v>3620</v>
      </c>
      <c r="O148" s="133">
        <v>0</v>
      </c>
      <c r="P148" s="44">
        <v>3620</v>
      </c>
      <c r="Q148" s="44">
        <v>3620</v>
      </c>
      <c r="R148" s="133">
        <v>0</v>
      </c>
      <c r="S148" s="44">
        <v>3620</v>
      </c>
      <c r="T148" s="44">
        <v>3620</v>
      </c>
      <c r="U148" s="133">
        <v>0</v>
      </c>
      <c r="V148" s="126"/>
    </row>
    <row r="149" spans="1:22" s="21" customFormat="1" ht="17.25">
      <c r="A149" s="118"/>
      <c r="B149" s="108"/>
      <c r="C149" s="23" t="s">
        <v>18</v>
      </c>
      <c r="D149" s="35" t="s">
        <v>86</v>
      </c>
      <c r="E149" s="35" t="s">
        <v>152</v>
      </c>
      <c r="F149" s="35" t="s">
        <v>20</v>
      </c>
      <c r="G149" s="30" t="s">
        <v>21</v>
      </c>
      <c r="H149" s="30" t="s">
        <v>63</v>
      </c>
      <c r="I149" s="30" t="s">
        <v>21</v>
      </c>
      <c r="J149" s="30">
        <v>90059</v>
      </c>
      <c r="K149" s="35">
        <v>111</v>
      </c>
      <c r="L149" s="44">
        <v>70648</v>
      </c>
      <c r="M149" s="44">
        <v>146023.29999999999</v>
      </c>
      <c r="N149" s="44">
        <v>146023.29999999999</v>
      </c>
      <c r="O149" s="133">
        <v>0</v>
      </c>
      <c r="P149" s="44">
        <v>147483.6</v>
      </c>
      <c r="Q149" s="44">
        <v>147483.6</v>
      </c>
      <c r="R149" s="133">
        <v>0</v>
      </c>
      <c r="S149" s="44">
        <v>153382.9</v>
      </c>
      <c r="T149" s="44">
        <v>153382.9</v>
      </c>
      <c r="U149" s="133">
        <v>0</v>
      </c>
      <c r="V149" s="126"/>
    </row>
    <row r="150" spans="1:22" s="21" customFormat="1" ht="17.25">
      <c r="A150" s="118"/>
      <c r="B150" s="108"/>
      <c r="C150" s="23" t="s">
        <v>18</v>
      </c>
      <c r="D150" s="35" t="s">
        <v>86</v>
      </c>
      <c r="E150" s="35" t="s">
        <v>152</v>
      </c>
      <c r="F150" s="35" t="s">
        <v>20</v>
      </c>
      <c r="G150" s="30" t="s">
        <v>21</v>
      </c>
      <c r="H150" s="30" t="s">
        <v>63</v>
      </c>
      <c r="I150" s="30" t="s">
        <v>21</v>
      </c>
      <c r="J150" s="30">
        <v>90059</v>
      </c>
      <c r="K150" s="35">
        <v>112</v>
      </c>
      <c r="L150" s="44">
        <v>3250</v>
      </c>
      <c r="M150" s="44">
        <v>3250</v>
      </c>
      <c r="N150" s="44">
        <v>3250</v>
      </c>
      <c r="O150" s="133">
        <v>0</v>
      </c>
      <c r="P150" s="44">
        <v>3250</v>
      </c>
      <c r="Q150" s="44">
        <v>3250</v>
      </c>
      <c r="R150" s="133">
        <v>0</v>
      </c>
      <c r="S150" s="44">
        <v>3250</v>
      </c>
      <c r="T150" s="44">
        <v>3250</v>
      </c>
      <c r="U150" s="133">
        <v>0</v>
      </c>
      <c r="V150" s="126"/>
    </row>
    <row r="151" spans="1:22" s="21" customFormat="1" ht="17.25">
      <c r="A151" s="118"/>
      <c r="B151" s="108"/>
      <c r="C151" s="23" t="s">
        <v>18</v>
      </c>
      <c r="D151" s="35" t="s">
        <v>86</v>
      </c>
      <c r="E151" s="35" t="s">
        <v>152</v>
      </c>
      <c r="F151" s="35" t="s">
        <v>20</v>
      </c>
      <c r="G151" s="30" t="s">
        <v>21</v>
      </c>
      <c r="H151" s="30" t="s">
        <v>63</v>
      </c>
      <c r="I151" s="30" t="s">
        <v>21</v>
      </c>
      <c r="J151" s="30">
        <v>93969</v>
      </c>
      <c r="K151" s="35">
        <v>112</v>
      </c>
      <c r="L151" s="44">
        <v>3</v>
      </c>
      <c r="M151" s="44">
        <v>2.4</v>
      </c>
      <c r="N151" s="44">
        <v>2.4</v>
      </c>
      <c r="O151" s="133">
        <v>0</v>
      </c>
      <c r="P151" s="44">
        <v>2.4</v>
      </c>
      <c r="Q151" s="44">
        <v>2.4</v>
      </c>
      <c r="R151" s="133">
        <v>0</v>
      </c>
      <c r="S151" s="44">
        <v>2.4</v>
      </c>
      <c r="T151" s="44">
        <v>2.4</v>
      </c>
      <c r="U151" s="133">
        <v>0</v>
      </c>
      <c r="V151" s="126"/>
    </row>
    <row r="152" spans="1:22" s="21" customFormat="1" ht="17.25">
      <c r="A152" s="118"/>
      <c r="B152" s="108"/>
      <c r="C152" s="23" t="s">
        <v>18</v>
      </c>
      <c r="D152" s="35" t="s">
        <v>86</v>
      </c>
      <c r="E152" s="35" t="s">
        <v>152</v>
      </c>
      <c r="F152" s="35" t="s">
        <v>20</v>
      </c>
      <c r="G152" s="30" t="s">
        <v>21</v>
      </c>
      <c r="H152" s="30" t="s">
        <v>63</v>
      </c>
      <c r="I152" s="30" t="s">
        <v>21</v>
      </c>
      <c r="J152" s="30">
        <v>93987</v>
      </c>
      <c r="K152" s="35">
        <v>112</v>
      </c>
      <c r="L152" s="44">
        <v>150</v>
      </c>
      <c r="M152" s="44">
        <v>350</v>
      </c>
      <c r="N152" s="44">
        <v>350</v>
      </c>
      <c r="O152" s="133">
        <v>0</v>
      </c>
      <c r="P152" s="44">
        <v>150</v>
      </c>
      <c r="Q152" s="44">
        <v>150</v>
      </c>
      <c r="R152" s="133">
        <v>0</v>
      </c>
      <c r="S152" s="44">
        <v>150</v>
      </c>
      <c r="T152" s="44">
        <v>150</v>
      </c>
      <c r="U152" s="133">
        <v>0</v>
      </c>
      <c r="V152" s="126"/>
    </row>
    <row r="153" spans="1:22" s="21" customFormat="1" ht="17.25">
      <c r="A153" s="118"/>
      <c r="B153" s="108"/>
      <c r="C153" s="23" t="s">
        <v>18</v>
      </c>
      <c r="D153" s="35" t="s">
        <v>86</v>
      </c>
      <c r="E153" s="35" t="s">
        <v>152</v>
      </c>
      <c r="F153" s="35" t="s">
        <v>20</v>
      </c>
      <c r="G153" s="30" t="s">
        <v>21</v>
      </c>
      <c r="H153" s="30" t="s">
        <v>63</v>
      </c>
      <c r="I153" s="30" t="s">
        <v>21</v>
      </c>
      <c r="J153" s="30">
        <v>90059</v>
      </c>
      <c r="K153" s="35">
        <v>119</v>
      </c>
      <c r="L153" s="44">
        <v>21335.7</v>
      </c>
      <c r="M153" s="44">
        <v>44099</v>
      </c>
      <c r="N153" s="44">
        <v>44099</v>
      </c>
      <c r="O153" s="133">
        <v>0</v>
      </c>
      <c r="P153" s="44">
        <v>44540</v>
      </c>
      <c r="Q153" s="44">
        <v>44540</v>
      </c>
      <c r="R153" s="133">
        <v>0</v>
      </c>
      <c r="S153" s="44">
        <v>46321.7</v>
      </c>
      <c r="T153" s="44">
        <v>46321.7</v>
      </c>
      <c r="U153" s="133">
        <v>0</v>
      </c>
      <c r="V153" s="126"/>
    </row>
    <row r="154" spans="1:22" s="21" customFormat="1" ht="17.25">
      <c r="A154" s="118"/>
      <c r="B154" s="108"/>
      <c r="C154" s="23" t="s">
        <v>18</v>
      </c>
      <c r="D154" s="35" t="s">
        <v>86</v>
      </c>
      <c r="E154" s="35" t="s">
        <v>152</v>
      </c>
      <c r="F154" s="35" t="s">
        <v>20</v>
      </c>
      <c r="G154" s="30" t="s">
        <v>21</v>
      </c>
      <c r="H154" s="30" t="s">
        <v>63</v>
      </c>
      <c r="I154" s="30" t="s">
        <v>21</v>
      </c>
      <c r="J154" s="30">
        <v>90059</v>
      </c>
      <c r="K154" s="35">
        <v>242</v>
      </c>
      <c r="L154" s="44">
        <v>25046</v>
      </c>
      <c r="M154" s="44">
        <v>24860</v>
      </c>
      <c r="N154" s="44">
        <v>24860</v>
      </c>
      <c r="O154" s="133">
        <v>0</v>
      </c>
      <c r="P154" s="44">
        <v>25602.2</v>
      </c>
      <c r="Q154" s="44">
        <v>25602.2</v>
      </c>
      <c r="R154" s="133">
        <v>0</v>
      </c>
      <c r="S154" s="44">
        <v>25500.400000000001</v>
      </c>
      <c r="T154" s="44">
        <v>25500.400000000001</v>
      </c>
      <c r="U154" s="133">
        <v>0</v>
      </c>
      <c r="V154" s="126"/>
    </row>
    <row r="155" spans="1:22" s="21" customFormat="1" ht="17.25">
      <c r="A155" s="118"/>
      <c r="B155" s="108"/>
      <c r="C155" s="23" t="s">
        <v>18</v>
      </c>
      <c r="D155" s="35" t="s">
        <v>86</v>
      </c>
      <c r="E155" s="35" t="s">
        <v>152</v>
      </c>
      <c r="F155" s="35" t="s">
        <v>20</v>
      </c>
      <c r="G155" s="30" t="s">
        <v>21</v>
      </c>
      <c r="H155" s="30" t="s">
        <v>63</v>
      </c>
      <c r="I155" s="30" t="s">
        <v>21</v>
      </c>
      <c r="J155" s="30">
        <v>90059</v>
      </c>
      <c r="K155" s="35">
        <v>244</v>
      </c>
      <c r="L155" s="44">
        <v>19390.8</v>
      </c>
      <c r="M155" s="44">
        <v>17252.5</v>
      </c>
      <c r="N155" s="44">
        <v>17252.5</v>
      </c>
      <c r="O155" s="133">
        <v>0</v>
      </c>
      <c r="P155" s="44">
        <v>16703.599999999999</v>
      </c>
      <c r="Q155" s="44">
        <v>16703.599999999999</v>
      </c>
      <c r="R155" s="133">
        <v>0</v>
      </c>
      <c r="S155" s="44">
        <v>16863.3</v>
      </c>
      <c r="T155" s="44">
        <v>16863.3</v>
      </c>
      <c r="U155" s="133">
        <v>0</v>
      </c>
      <c r="V155" s="126"/>
    </row>
    <row r="156" spans="1:22" s="21" customFormat="1" ht="17.25">
      <c r="A156" s="118"/>
      <c r="B156" s="108"/>
      <c r="C156" s="23" t="s">
        <v>18</v>
      </c>
      <c r="D156" s="35" t="s">
        <v>86</v>
      </c>
      <c r="E156" s="35" t="s">
        <v>152</v>
      </c>
      <c r="F156" s="35" t="s">
        <v>20</v>
      </c>
      <c r="G156" s="30" t="s">
        <v>21</v>
      </c>
      <c r="H156" s="30" t="s">
        <v>63</v>
      </c>
      <c r="I156" s="30" t="s">
        <v>21</v>
      </c>
      <c r="J156" s="30">
        <v>90059</v>
      </c>
      <c r="K156" s="35">
        <v>611</v>
      </c>
      <c r="L156" s="44">
        <v>6635.6</v>
      </c>
      <c r="M156" s="44">
        <v>6621.9</v>
      </c>
      <c r="N156" s="44">
        <v>6621.9</v>
      </c>
      <c r="O156" s="133">
        <v>0</v>
      </c>
      <c r="P156" s="44">
        <v>6558.8</v>
      </c>
      <c r="Q156" s="44">
        <v>6558.8</v>
      </c>
      <c r="R156" s="133">
        <v>0</v>
      </c>
      <c r="S156" s="44">
        <v>6786</v>
      </c>
      <c r="T156" s="44">
        <v>6786</v>
      </c>
      <c r="U156" s="133">
        <v>0</v>
      </c>
      <c r="V156" s="126"/>
    </row>
    <row r="157" spans="1:22" s="21" customFormat="1" ht="17.25">
      <c r="A157" s="43"/>
      <c r="B157" s="42"/>
      <c r="C157" s="23" t="s">
        <v>18</v>
      </c>
      <c r="D157" s="35" t="s">
        <v>86</v>
      </c>
      <c r="E157" s="35" t="s">
        <v>152</v>
      </c>
      <c r="F157" s="35" t="s">
        <v>20</v>
      </c>
      <c r="G157" s="30" t="s">
        <v>21</v>
      </c>
      <c r="H157" s="30" t="s">
        <v>63</v>
      </c>
      <c r="I157" s="30" t="s">
        <v>21</v>
      </c>
      <c r="J157" s="30">
        <v>90059</v>
      </c>
      <c r="K157" s="35">
        <v>851</v>
      </c>
      <c r="L157" s="44">
        <v>400</v>
      </c>
      <c r="M157" s="44">
        <v>350</v>
      </c>
      <c r="N157" s="44">
        <v>350</v>
      </c>
      <c r="O157" s="133">
        <v>0</v>
      </c>
      <c r="P157" s="44">
        <v>350</v>
      </c>
      <c r="Q157" s="44">
        <v>350</v>
      </c>
      <c r="R157" s="133">
        <v>0</v>
      </c>
      <c r="S157" s="44">
        <v>350</v>
      </c>
      <c r="T157" s="44">
        <v>350</v>
      </c>
      <c r="U157" s="133">
        <v>0</v>
      </c>
      <c r="V157" s="126"/>
    </row>
    <row r="158" spans="1:22" s="21" customFormat="1" ht="17.25">
      <c r="A158" s="43"/>
      <c r="B158" s="42"/>
      <c r="C158" s="23" t="s">
        <v>18</v>
      </c>
      <c r="D158" s="35" t="s">
        <v>86</v>
      </c>
      <c r="E158" s="35" t="s">
        <v>152</v>
      </c>
      <c r="F158" s="35" t="s">
        <v>20</v>
      </c>
      <c r="G158" s="30" t="s">
        <v>21</v>
      </c>
      <c r="H158" s="30" t="s">
        <v>63</v>
      </c>
      <c r="I158" s="30" t="s">
        <v>21</v>
      </c>
      <c r="J158" s="30">
        <v>90059</v>
      </c>
      <c r="K158" s="35">
        <v>852</v>
      </c>
      <c r="L158" s="44">
        <v>150</v>
      </c>
      <c r="M158" s="44">
        <v>100</v>
      </c>
      <c r="N158" s="44">
        <v>100</v>
      </c>
      <c r="O158" s="133">
        <v>0</v>
      </c>
      <c r="P158" s="44">
        <v>100</v>
      </c>
      <c r="Q158" s="44">
        <v>100</v>
      </c>
      <c r="R158" s="133">
        <v>0</v>
      </c>
      <c r="S158" s="44">
        <v>100</v>
      </c>
      <c r="T158" s="44">
        <v>100</v>
      </c>
      <c r="U158" s="133">
        <v>0</v>
      </c>
      <c r="V158" s="127"/>
    </row>
    <row r="159" spans="1:22" s="21" customFormat="1" ht="33">
      <c r="A159" s="103" t="s">
        <v>83</v>
      </c>
      <c r="B159" s="99" t="s">
        <v>84</v>
      </c>
      <c r="C159" s="28" t="s">
        <v>18</v>
      </c>
      <c r="D159" s="32" t="s">
        <v>17</v>
      </c>
      <c r="E159" s="32" t="s">
        <v>17</v>
      </c>
      <c r="F159" s="32" t="s">
        <v>17</v>
      </c>
      <c r="G159" s="26" t="s">
        <v>21</v>
      </c>
      <c r="H159" s="26" t="s">
        <v>63</v>
      </c>
      <c r="I159" s="26" t="s">
        <v>36</v>
      </c>
      <c r="J159" s="32" t="s">
        <v>17</v>
      </c>
      <c r="K159" s="32" t="s">
        <v>17</v>
      </c>
      <c r="L159" s="34">
        <f>L160</f>
        <v>200000</v>
      </c>
      <c r="M159" s="34">
        <f t="shared" ref="M159:U159" si="12">M160</f>
        <v>41565</v>
      </c>
      <c r="N159" s="34">
        <f t="shared" si="12"/>
        <v>41565</v>
      </c>
      <c r="O159" s="34">
        <f t="shared" si="12"/>
        <v>0</v>
      </c>
      <c r="P159" s="34">
        <f t="shared" si="12"/>
        <v>0</v>
      </c>
      <c r="Q159" s="34">
        <f t="shared" si="12"/>
        <v>0</v>
      </c>
      <c r="R159" s="34">
        <f t="shared" si="12"/>
        <v>0</v>
      </c>
      <c r="S159" s="34">
        <f t="shared" si="12"/>
        <v>0</v>
      </c>
      <c r="T159" s="34">
        <f t="shared" si="12"/>
        <v>0</v>
      </c>
      <c r="U159" s="34">
        <f t="shared" si="12"/>
        <v>0</v>
      </c>
      <c r="V159" s="101" t="s">
        <v>202</v>
      </c>
    </row>
    <row r="160" spans="1:22" ht="17.25">
      <c r="A160" s="104"/>
      <c r="B160" s="100"/>
      <c r="C160" s="23" t="s">
        <v>18</v>
      </c>
      <c r="D160" s="35" t="s">
        <v>28</v>
      </c>
      <c r="E160" s="35" t="s">
        <v>152</v>
      </c>
      <c r="F160" s="35" t="s">
        <v>25</v>
      </c>
      <c r="G160" s="30" t="s">
        <v>21</v>
      </c>
      <c r="H160" s="30" t="s">
        <v>63</v>
      </c>
      <c r="I160" s="30" t="s">
        <v>36</v>
      </c>
      <c r="J160" s="30" t="s">
        <v>156</v>
      </c>
      <c r="K160" s="35" t="s">
        <v>29</v>
      </c>
      <c r="L160" s="44">
        <v>200000</v>
      </c>
      <c r="M160" s="44">
        <v>41565</v>
      </c>
      <c r="N160" s="44">
        <v>41565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102"/>
    </row>
  </sheetData>
  <autoFilter ref="A10:V160">
    <filterColumn colId="3"/>
    <filterColumn colId="4"/>
    <filterColumn colId="5"/>
    <filterColumn colId="9"/>
    <filterColumn colId="13"/>
    <filterColumn colId="16"/>
    <filterColumn colId="19"/>
  </autoFilter>
  <mergeCells count="60">
    <mergeCell ref="V125:V126"/>
    <mergeCell ref="V127:V158"/>
    <mergeCell ref="A121:A124"/>
    <mergeCell ref="V48:V49"/>
    <mergeCell ref="V92:V95"/>
    <mergeCell ref="V96:V98"/>
    <mergeCell ref="V101:V102"/>
    <mergeCell ref="V103:V104"/>
    <mergeCell ref="V116:V120"/>
    <mergeCell ref="V121:V122"/>
    <mergeCell ref="B125:B126"/>
    <mergeCell ref="A125:A126"/>
    <mergeCell ref="B127:B156"/>
    <mergeCell ref="A127:A156"/>
    <mergeCell ref="B103:B104"/>
    <mergeCell ref="A103:A104"/>
    <mergeCell ref="B116:B120"/>
    <mergeCell ref="A116:A120"/>
    <mergeCell ref="V46:V47"/>
    <mergeCell ref="V50:V57"/>
    <mergeCell ref="V76:V82"/>
    <mergeCell ref="V83:V91"/>
    <mergeCell ref="B92:B95"/>
    <mergeCell ref="A92:A95"/>
    <mergeCell ref="B96:B98"/>
    <mergeCell ref="A96:A98"/>
    <mergeCell ref="A101:A102"/>
    <mergeCell ref="B76:B82"/>
    <mergeCell ref="A76:A82"/>
    <mergeCell ref="B50:B57"/>
    <mergeCell ref="A50:A57"/>
    <mergeCell ref="A83:A91"/>
    <mergeCell ref="A8:A9"/>
    <mergeCell ref="B8:B9"/>
    <mergeCell ref="C8:C9"/>
    <mergeCell ref="A41:A45"/>
    <mergeCell ref="A48:A49"/>
    <mergeCell ref="B46:B47"/>
    <mergeCell ref="A46:A47"/>
    <mergeCell ref="A1:V1"/>
    <mergeCell ref="C2:P2"/>
    <mergeCell ref="C3:P3"/>
    <mergeCell ref="A5:V5"/>
    <mergeCell ref="C6:P6"/>
    <mergeCell ref="D8:K8"/>
    <mergeCell ref="B58:B59"/>
    <mergeCell ref="A58:A59"/>
    <mergeCell ref="B159:B160"/>
    <mergeCell ref="V159:V160"/>
    <mergeCell ref="A159:A160"/>
    <mergeCell ref="M8:O8"/>
    <mergeCell ref="P8:R8"/>
    <mergeCell ref="S8:U8"/>
    <mergeCell ref="V8:V9"/>
    <mergeCell ref="B41:B45"/>
    <mergeCell ref="B83:B91"/>
    <mergeCell ref="B101:B102"/>
    <mergeCell ref="V41:V45"/>
    <mergeCell ref="B48:B49"/>
    <mergeCell ref="B121:B124"/>
  </mergeCells>
  <printOptions horizontalCentered="1"/>
  <pageMargins left="0.11811023622047245" right="0.11811023622047245" top="0.39370078740157483" bottom="0.11811023622047245" header="0.19685039370078741" footer="0.19685039370078741"/>
  <pageSetup paperSize="8" scale="35" orientation="landscape" r:id="rId1"/>
  <headerFooter>
    <oddHeader>&amp;R&amp;"Times New Roman,полужирный"&amp;14Приложение 1</oddHeader>
    <oddFooter>&amp;R&amp;"Times New Roman,обычный"&amp;P из &amp;N</oddFooter>
  </headerFooter>
  <rowBreaks count="3" manualBreakCount="3">
    <brk id="28" max="21" man="1"/>
    <brk id="68" max="21" man="1"/>
    <brk id="11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60" zoomScaleNormal="100" workbookViewId="0">
      <selection sqref="A1:M1"/>
    </sheetView>
  </sheetViews>
  <sheetFormatPr defaultRowHeight="15"/>
  <cols>
    <col min="7" max="7" width="16.5703125" customWidth="1"/>
    <col min="8" max="8" width="18.5703125" customWidth="1"/>
    <col min="9" max="9" width="17.5703125" customWidth="1"/>
    <col min="10" max="10" width="20.7109375" customWidth="1"/>
    <col min="11" max="11" width="20" customWidth="1"/>
    <col min="12" max="12" width="18.7109375" customWidth="1"/>
    <col min="13" max="13" width="18.5703125" customWidth="1"/>
  </cols>
  <sheetData>
    <row r="1" spans="1:13" ht="86.25" customHeight="1">
      <c r="A1" s="73"/>
      <c r="B1" s="73"/>
      <c r="C1" s="73"/>
      <c r="D1" s="73"/>
      <c r="E1" s="73"/>
      <c r="F1" s="73"/>
      <c r="G1" s="74">
        <f>G2+G3+G4+G5+G6+G7+G8+G9+G10+G11+G12+G13+G14+G34+G35+G36+G37+G38+G39+G40+G41</f>
        <v>10998455.299999999</v>
      </c>
      <c r="H1" s="74">
        <f t="shared" ref="H1:M1" si="0">H2+H3+H4+H5+H6+H7+H8+H9+H10+H11+H12+H13+H14+H34+H35+H36+H37+H38+H39+H40+H41</f>
        <v>12764829.399999999</v>
      </c>
      <c r="I1" s="74">
        <f t="shared" si="0"/>
        <v>11334887.200000001</v>
      </c>
      <c r="J1" s="74">
        <f t="shared" si="0"/>
        <v>12208764.5</v>
      </c>
      <c r="K1" s="74">
        <f t="shared" si="0"/>
        <v>10733496.100000001</v>
      </c>
      <c r="L1" s="74">
        <f t="shared" si="0"/>
        <v>11923230.199999999</v>
      </c>
      <c r="M1" s="74">
        <f t="shared" si="0"/>
        <v>10624948.4</v>
      </c>
    </row>
    <row r="2" spans="1:13" ht="17.25">
      <c r="A2" s="70"/>
      <c r="B2" s="35" t="s">
        <v>28</v>
      </c>
      <c r="C2" s="30" t="s">
        <v>21</v>
      </c>
      <c r="D2" s="30" t="s">
        <v>63</v>
      </c>
      <c r="E2" s="30" t="s">
        <v>21</v>
      </c>
      <c r="F2" s="35" t="s">
        <v>67</v>
      </c>
      <c r="G2" s="69">
        <v>5135499</v>
      </c>
      <c r="H2" s="69">
        <v>6351115.5</v>
      </c>
      <c r="I2" s="69">
        <v>5157987.5</v>
      </c>
      <c r="J2" s="69">
        <v>6351115.5</v>
      </c>
      <c r="K2" s="69">
        <v>5157987.5</v>
      </c>
      <c r="L2" s="69">
        <v>6411649.5</v>
      </c>
      <c r="M2" s="69">
        <v>5135499</v>
      </c>
    </row>
    <row r="3" spans="1:13" ht="17.25">
      <c r="A3" s="70"/>
      <c r="B3" s="35" t="s">
        <v>28</v>
      </c>
      <c r="C3" s="30" t="s">
        <v>21</v>
      </c>
      <c r="D3" s="30" t="s">
        <v>63</v>
      </c>
      <c r="E3" s="30" t="s">
        <v>21</v>
      </c>
      <c r="F3" s="35" t="s">
        <v>73</v>
      </c>
      <c r="G3" s="69">
        <f>G16+G18+G19+G20+G21</f>
        <v>142998.1</v>
      </c>
      <c r="H3" s="69">
        <f>H16+H18+H19+H20+H21</f>
        <v>168647.2</v>
      </c>
      <c r="I3" s="69">
        <v>134165</v>
      </c>
      <c r="J3" s="69">
        <f>J16+J18+J19+J20+J21</f>
        <v>194114.1</v>
      </c>
      <c r="K3" s="69">
        <v>134165</v>
      </c>
      <c r="L3" s="69">
        <f>L16+L18+L19+L20+L21</f>
        <v>133580.1</v>
      </c>
      <c r="M3" s="69">
        <v>134165</v>
      </c>
    </row>
    <row r="4" spans="1:13" ht="17.25">
      <c r="A4" s="70"/>
      <c r="B4" s="35" t="s">
        <v>28</v>
      </c>
      <c r="C4" s="30" t="s">
        <v>21</v>
      </c>
      <c r="D4" s="30" t="s">
        <v>63</v>
      </c>
      <c r="E4" s="30" t="s">
        <v>21</v>
      </c>
      <c r="F4" s="35" t="s">
        <v>77</v>
      </c>
      <c r="G4" s="69">
        <f>G22+G24</f>
        <v>984405.3</v>
      </c>
      <c r="H4" s="69">
        <f>H22+H24</f>
        <v>756441.39999999991</v>
      </c>
      <c r="I4" s="69">
        <v>718335.8</v>
      </c>
      <c r="J4" s="69">
        <f>J22+J24</f>
        <v>638794.39999999991</v>
      </c>
      <c r="K4" s="69">
        <v>615253.9</v>
      </c>
      <c r="L4" s="69">
        <f>L22+L24</f>
        <v>490601.3</v>
      </c>
      <c r="M4" s="69">
        <v>467061</v>
      </c>
    </row>
    <row r="5" spans="1:13" ht="17.25">
      <c r="A5" s="70"/>
      <c r="B5" s="35" t="s">
        <v>28</v>
      </c>
      <c r="C5" s="30" t="s">
        <v>21</v>
      </c>
      <c r="D5" s="30" t="s">
        <v>63</v>
      </c>
      <c r="E5" s="30" t="s">
        <v>21</v>
      </c>
      <c r="F5" s="35" t="s">
        <v>78</v>
      </c>
      <c r="G5" s="69">
        <f>G23</f>
        <v>130000</v>
      </c>
      <c r="H5" s="69">
        <f>H23</f>
        <v>579631.69999999995</v>
      </c>
      <c r="I5" s="69">
        <v>579631.69999999995</v>
      </c>
      <c r="J5" s="69">
        <f>J23</f>
        <v>110000</v>
      </c>
      <c r="K5" s="69">
        <v>130000</v>
      </c>
      <c r="L5" s="69">
        <f>L23</f>
        <v>0</v>
      </c>
      <c r="M5" s="69">
        <v>200000</v>
      </c>
    </row>
    <row r="6" spans="1:13" ht="17.25">
      <c r="A6" s="70"/>
      <c r="B6" s="35" t="s">
        <v>28</v>
      </c>
      <c r="C6" s="30" t="s">
        <v>21</v>
      </c>
      <c r="D6" s="30" t="s">
        <v>63</v>
      </c>
      <c r="E6" s="30" t="s">
        <v>21</v>
      </c>
      <c r="F6" s="35" t="s">
        <v>29</v>
      </c>
      <c r="G6" s="69">
        <f>G25+G32</f>
        <v>2494973.9</v>
      </c>
      <c r="H6" s="69">
        <f>H25+H32</f>
        <v>2392229.9</v>
      </c>
      <c r="I6" s="69">
        <v>2451377.4</v>
      </c>
      <c r="J6" s="69">
        <f>J25+J32</f>
        <v>2392229.9</v>
      </c>
      <c r="K6" s="69">
        <v>2457377.4</v>
      </c>
      <c r="L6" s="69">
        <f>L25+L32</f>
        <v>2392229.9</v>
      </c>
      <c r="M6" s="69">
        <v>2457377.4</v>
      </c>
    </row>
    <row r="7" spans="1:13" ht="17.25">
      <c r="A7" s="70"/>
      <c r="B7" s="35" t="s">
        <v>28</v>
      </c>
      <c r="C7" s="30" t="s">
        <v>21</v>
      </c>
      <c r="D7" s="30" t="s">
        <v>63</v>
      </c>
      <c r="E7" s="30" t="s">
        <v>21</v>
      </c>
      <c r="F7" s="35" t="s">
        <v>79</v>
      </c>
      <c r="G7" s="69">
        <f>G31</f>
        <v>1000</v>
      </c>
      <c r="H7" s="69">
        <f>H31</f>
        <v>1000</v>
      </c>
      <c r="I7" s="69">
        <v>900</v>
      </c>
      <c r="J7" s="69">
        <f>J31</f>
        <v>1000</v>
      </c>
      <c r="K7" s="69">
        <v>900</v>
      </c>
      <c r="L7" s="69">
        <f>L31</f>
        <v>1000</v>
      </c>
      <c r="M7" s="69">
        <v>900</v>
      </c>
    </row>
    <row r="8" spans="1:13" ht="17.25">
      <c r="A8" s="70"/>
      <c r="B8" s="35" t="s">
        <v>28</v>
      </c>
      <c r="C8" s="30" t="s">
        <v>21</v>
      </c>
      <c r="D8" s="30" t="s">
        <v>63</v>
      </c>
      <c r="E8" s="30" t="s">
        <v>21</v>
      </c>
      <c r="F8" s="35" t="s">
        <v>80</v>
      </c>
      <c r="G8" s="69">
        <f>G28</f>
        <v>72961.2</v>
      </c>
      <c r="H8" s="69">
        <f>H28</f>
        <v>72961.2</v>
      </c>
      <c r="I8" s="69">
        <v>68892.899999999994</v>
      </c>
      <c r="J8" s="69">
        <f>J28</f>
        <v>72961.2</v>
      </c>
      <c r="K8" s="69">
        <v>68892.899999999994</v>
      </c>
      <c r="L8" s="69">
        <f>L28</f>
        <v>72961.2</v>
      </c>
      <c r="M8" s="69">
        <v>68892.899999999994</v>
      </c>
    </row>
    <row r="9" spans="1:13" ht="17.25">
      <c r="A9" s="70"/>
      <c r="B9" s="35" t="s">
        <v>28</v>
      </c>
      <c r="C9" s="30" t="s">
        <v>21</v>
      </c>
      <c r="D9" s="30" t="s">
        <v>63</v>
      </c>
      <c r="E9" s="30" t="s">
        <v>21</v>
      </c>
      <c r="F9" s="35" t="s">
        <v>81</v>
      </c>
      <c r="G9" s="69">
        <f>G29</f>
        <v>7094.3</v>
      </c>
      <c r="H9" s="69">
        <f>H29</f>
        <v>7094.3</v>
      </c>
      <c r="I9" s="69">
        <v>4611.3999999999996</v>
      </c>
      <c r="J9" s="69">
        <f>J29</f>
        <v>7094.3</v>
      </c>
      <c r="K9" s="69">
        <v>4611.3999999999996</v>
      </c>
      <c r="L9" s="69">
        <f>L29</f>
        <v>7094.3</v>
      </c>
      <c r="M9" s="69">
        <v>4611.3999999999996</v>
      </c>
    </row>
    <row r="10" spans="1:13" ht="17.25">
      <c r="A10" s="70"/>
      <c r="B10" s="35" t="s">
        <v>28</v>
      </c>
      <c r="C10" s="30" t="s">
        <v>21</v>
      </c>
      <c r="D10" s="30" t="s">
        <v>63</v>
      </c>
      <c r="E10" s="30" t="s">
        <v>21</v>
      </c>
      <c r="F10" s="35" t="s">
        <v>76</v>
      </c>
      <c r="G10" s="69">
        <f>G17</f>
        <v>1472634.8</v>
      </c>
      <c r="H10" s="69">
        <f>H17</f>
        <v>1852435.4</v>
      </c>
      <c r="I10" s="69">
        <v>1479426.3</v>
      </c>
      <c r="J10" s="69">
        <f>J17</f>
        <v>1852435.4</v>
      </c>
      <c r="K10" s="69">
        <v>1479426.3</v>
      </c>
      <c r="L10" s="69">
        <f>L17</f>
        <v>1852435.4</v>
      </c>
      <c r="M10" s="69">
        <v>1472634.8</v>
      </c>
    </row>
    <row r="11" spans="1:13" ht="17.25">
      <c r="A11" s="70"/>
      <c r="B11" s="35" t="s">
        <v>28</v>
      </c>
      <c r="C11" s="30" t="s">
        <v>21</v>
      </c>
      <c r="D11" s="30" t="s">
        <v>63</v>
      </c>
      <c r="E11" s="30" t="s">
        <v>21</v>
      </c>
      <c r="F11" s="35" t="s">
        <v>148</v>
      </c>
      <c r="G11" s="69">
        <v>0</v>
      </c>
      <c r="H11" s="69">
        <v>0</v>
      </c>
      <c r="I11" s="69">
        <v>6500</v>
      </c>
      <c r="J11" s="69">
        <v>0</v>
      </c>
      <c r="K11" s="69">
        <v>6500</v>
      </c>
      <c r="L11" s="69">
        <v>0</v>
      </c>
      <c r="M11" s="69">
        <v>6500</v>
      </c>
    </row>
    <row r="12" spans="1:13" ht="17.25">
      <c r="A12" s="70"/>
      <c r="B12" s="35" t="s">
        <v>28</v>
      </c>
      <c r="C12" s="30" t="s">
        <v>21</v>
      </c>
      <c r="D12" s="30" t="s">
        <v>63</v>
      </c>
      <c r="E12" s="30" t="s">
        <v>21</v>
      </c>
      <c r="F12" s="35" t="s">
        <v>82</v>
      </c>
      <c r="G12" s="69">
        <f>G30</f>
        <v>1000</v>
      </c>
      <c r="H12" s="69">
        <f>H30</f>
        <v>1000</v>
      </c>
      <c r="I12" s="69">
        <v>2673.5</v>
      </c>
      <c r="J12" s="69">
        <f>J30</f>
        <v>1000</v>
      </c>
      <c r="K12" s="69">
        <v>2673.5</v>
      </c>
      <c r="L12" s="69">
        <f>L30</f>
        <v>1000</v>
      </c>
      <c r="M12" s="69">
        <v>2673.5</v>
      </c>
    </row>
    <row r="13" spans="1:13" ht="17.25">
      <c r="A13" s="70"/>
      <c r="B13" s="35" t="s">
        <v>28</v>
      </c>
      <c r="C13" s="30" t="s">
        <v>21</v>
      </c>
      <c r="D13" s="30" t="s">
        <v>63</v>
      </c>
      <c r="E13" s="30" t="s">
        <v>21</v>
      </c>
      <c r="F13" s="35" t="s">
        <v>65</v>
      </c>
      <c r="G13" s="69">
        <f>G27</f>
        <v>3227.8</v>
      </c>
      <c r="H13" s="69">
        <f>H27</f>
        <v>3284.3</v>
      </c>
      <c r="I13" s="69">
        <v>120000</v>
      </c>
      <c r="J13" s="69">
        <f>J27</f>
        <v>3284.3</v>
      </c>
      <c r="K13" s="69">
        <v>120000</v>
      </c>
      <c r="L13" s="69">
        <f>L27</f>
        <v>3284.3</v>
      </c>
      <c r="M13" s="69">
        <v>120000</v>
      </c>
    </row>
    <row r="14" spans="1:13" ht="17.25">
      <c r="A14" s="70"/>
      <c r="B14" s="35" t="s">
        <v>28</v>
      </c>
      <c r="C14" s="30" t="s">
        <v>21</v>
      </c>
      <c r="D14" s="30" t="s">
        <v>63</v>
      </c>
      <c r="E14" s="30" t="s">
        <v>21</v>
      </c>
      <c r="F14" s="35" t="s">
        <v>35</v>
      </c>
      <c r="G14" s="69">
        <f>G26+G33</f>
        <v>396858.2</v>
      </c>
      <c r="H14" s="69">
        <f>H26+H33</f>
        <v>409876.6</v>
      </c>
      <c r="I14" s="69">
        <v>463376.6</v>
      </c>
      <c r="J14" s="69">
        <f>J26+J33</f>
        <v>409876.6</v>
      </c>
      <c r="K14" s="69">
        <v>410311.5</v>
      </c>
      <c r="L14" s="69">
        <f>L26+L33</f>
        <v>409876.6</v>
      </c>
      <c r="M14" s="69">
        <v>410311.5</v>
      </c>
    </row>
    <row r="15" spans="1:13" ht="33" hidden="1">
      <c r="A15" s="23" t="s">
        <v>18</v>
      </c>
      <c r="B15" s="35" t="s">
        <v>28</v>
      </c>
      <c r="C15" s="30" t="s">
        <v>21</v>
      </c>
      <c r="D15" s="30" t="s">
        <v>63</v>
      </c>
      <c r="E15" s="30" t="s">
        <v>21</v>
      </c>
      <c r="F15" s="35" t="s">
        <v>67</v>
      </c>
      <c r="G15" s="24">
        <v>5135499</v>
      </c>
      <c r="H15" s="24">
        <v>6351115.5</v>
      </c>
      <c r="I15" s="24">
        <v>5157987.5</v>
      </c>
      <c r="J15" s="24">
        <v>6351115.5</v>
      </c>
      <c r="K15" s="24">
        <v>5157987.5</v>
      </c>
      <c r="L15" s="24">
        <v>6411649.5</v>
      </c>
      <c r="M15" s="24">
        <v>5135499</v>
      </c>
    </row>
    <row r="16" spans="1:13" ht="33" hidden="1">
      <c r="A16" s="23" t="s">
        <v>18</v>
      </c>
      <c r="B16" s="35" t="s">
        <v>28</v>
      </c>
      <c r="C16" s="30" t="s">
        <v>21</v>
      </c>
      <c r="D16" s="30" t="s">
        <v>63</v>
      </c>
      <c r="E16" s="30" t="s">
        <v>21</v>
      </c>
      <c r="F16" s="35" t="s">
        <v>73</v>
      </c>
      <c r="G16" s="24">
        <v>119252.8</v>
      </c>
      <c r="H16" s="24">
        <v>144903.20000000001</v>
      </c>
      <c r="I16" s="24"/>
      <c r="J16" s="24">
        <v>170370.1</v>
      </c>
      <c r="K16" s="24"/>
      <c r="L16" s="24">
        <v>109836.1</v>
      </c>
      <c r="M16" s="24"/>
    </row>
    <row r="17" spans="1:13" ht="33" hidden="1">
      <c r="A17" s="23" t="s">
        <v>18</v>
      </c>
      <c r="B17" s="35" t="s">
        <v>28</v>
      </c>
      <c r="C17" s="30" t="s">
        <v>21</v>
      </c>
      <c r="D17" s="30" t="s">
        <v>63</v>
      </c>
      <c r="E17" s="30" t="s">
        <v>21</v>
      </c>
      <c r="F17" s="35" t="s">
        <v>76</v>
      </c>
      <c r="G17" s="24">
        <v>1472634.8</v>
      </c>
      <c r="H17" s="24">
        <v>1852435.4</v>
      </c>
      <c r="I17" s="24"/>
      <c r="J17" s="24">
        <v>1852435.4</v>
      </c>
      <c r="K17" s="24"/>
      <c r="L17" s="24">
        <v>1852435.4</v>
      </c>
      <c r="M17" s="24"/>
    </row>
    <row r="18" spans="1:13" ht="33" hidden="1">
      <c r="A18" s="23" t="s">
        <v>18</v>
      </c>
      <c r="B18" s="35" t="s">
        <v>28</v>
      </c>
      <c r="C18" s="30" t="s">
        <v>21</v>
      </c>
      <c r="D18" s="30" t="s">
        <v>63</v>
      </c>
      <c r="E18" s="30" t="s">
        <v>21</v>
      </c>
      <c r="F18" s="35" t="s">
        <v>73</v>
      </c>
      <c r="G18" s="24">
        <v>501.3</v>
      </c>
      <c r="H18" s="24">
        <v>500</v>
      </c>
      <c r="I18" s="24"/>
      <c r="J18" s="24">
        <v>500</v>
      </c>
      <c r="K18" s="24"/>
      <c r="L18" s="24">
        <v>500</v>
      </c>
      <c r="M18" s="24"/>
    </row>
    <row r="19" spans="1:13" ht="33" hidden="1">
      <c r="A19" s="23" t="s">
        <v>18</v>
      </c>
      <c r="B19" s="35" t="s">
        <v>28</v>
      </c>
      <c r="C19" s="30" t="s">
        <v>21</v>
      </c>
      <c r="D19" s="30" t="s">
        <v>63</v>
      </c>
      <c r="E19" s="30" t="s">
        <v>21</v>
      </c>
      <c r="F19" s="35" t="s">
        <v>73</v>
      </c>
      <c r="G19" s="24">
        <v>1000</v>
      </c>
      <c r="H19" s="24">
        <v>1000</v>
      </c>
      <c r="I19" s="24"/>
      <c r="J19" s="24">
        <v>1000</v>
      </c>
      <c r="K19" s="24"/>
      <c r="L19" s="24">
        <v>1000</v>
      </c>
      <c r="M19" s="24"/>
    </row>
    <row r="20" spans="1:13" ht="33" hidden="1">
      <c r="A20" s="23" t="s">
        <v>18</v>
      </c>
      <c r="B20" s="35" t="s">
        <v>28</v>
      </c>
      <c r="C20" s="30" t="s">
        <v>21</v>
      </c>
      <c r="D20" s="30" t="s">
        <v>63</v>
      </c>
      <c r="E20" s="30" t="s">
        <v>21</v>
      </c>
      <c r="F20" s="35" t="s">
        <v>73</v>
      </c>
      <c r="G20" s="24">
        <v>18500</v>
      </c>
      <c r="H20" s="24">
        <v>18500</v>
      </c>
      <c r="I20" s="24"/>
      <c r="J20" s="24">
        <v>18500</v>
      </c>
      <c r="K20" s="24"/>
      <c r="L20" s="24">
        <v>18500</v>
      </c>
      <c r="M20" s="24"/>
    </row>
    <row r="21" spans="1:13" ht="33" hidden="1">
      <c r="A21" s="23" t="s">
        <v>18</v>
      </c>
      <c r="B21" s="35" t="s">
        <v>28</v>
      </c>
      <c r="C21" s="30" t="s">
        <v>21</v>
      </c>
      <c r="D21" s="30" t="s">
        <v>63</v>
      </c>
      <c r="E21" s="30" t="s">
        <v>21</v>
      </c>
      <c r="F21" s="35" t="s">
        <v>73</v>
      </c>
      <c r="G21" s="24">
        <v>3744</v>
      </c>
      <c r="H21" s="24">
        <v>3744</v>
      </c>
      <c r="I21" s="24"/>
      <c r="J21" s="24">
        <v>3744</v>
      </c>
      <c r="K21" s="24"/>
      <c r="L21" s="24">
        <v>3744</v>
      </c>
      <c r="M21" s="24"/>
    </row>
    <row r="22" spans="1:13" ht="33" hidden="1">
      <c r="A22" s="23" t="s">
        <v>18</v>
      </c>
      <c r="B22" s="35" t="s">
        <v>28</v>
      </c>
      <c r="C22" s="30" t="s">
        <v>21</v>
      </c>
      <c r="D22" s="30" t="s">
        <v>63</v>
      </c>
      <c r="E22" s="30" t="s">
        <v>21</v>
      </c>
      <c r="F22" s="35" t="s">
        <v>77</v>
      </c>
      <c r="G22" s="24">
        <v>258605.3</v>
      </c>
      <c r="H22" s="24">
        <v>258605.3</v>
      </c>
      <c r="I22" s="24"/>
      <c r="J22" s="24">
        <v>258605.3</v>
      </c>
      <c r="K22" s="24"/>
      <c r="L22" s="24">
        <v>258605.3</v>
      </c>
      <c r="M22" s="24"/>
    </row>
    <row r="23" spans="1:13" ht="33" hidden="1">
      <c r="A23" s="23" t="s">
        <v>18</v>
      </c>
      <c r="B23" s="35" t="s">
        <v>28</v>
      </c>
      <c r="C23" s="30" t="s">
        <v>21</v>
      </c>
      <c r="D23" s="30" t="s">
        <v>63</v>
      </c>
      <c r="E23" s="30" t="s">
        <v>21</v>
      </c>
      <c r="F23" s="35" t="s">
        <v>78</v>
      </c>
      <c r="G23" s="24">
        <v>130000</v>
      </c>
      <c r="H23" s="24">
        <v>579631.69999999995</v>
      </c>
      <c r="I23" s="24"/>
      <c r="J23" s="24">
        <v>110000</v>
      </c>
      <c r="K23" s="24"/>
      <c r="L23" s="24">
        <v>0</v>
      </c>
      <c r="M23" s="24"/>
    </row>
    <row r="24" spans="1:13" ht="33" hidden="1">
      <c r="A24" s="23" t="s">
        <v>18</v>
      </c>
      <c r="B24" s="35" t="s">
        <v>28</v>
      </c>
      <c r="C24" s="30" t="s">
        <v>21</v>
      </c>
      <c r="D24" s="30" t="s">
        <v>63</v>
      </c>
      <c r="E24" s="30" t="s">
        <v>21</v>
      </c>
      <c r="F24" s="35" t="s">
        <v>77</v>
      </c>
      <c r="G24" s="44">
        <v>725800</v>
      </c>
      <c r="H24" s="44">
        <v>497836.1</v>
      </c>
      <c r="I24" s="44"/>
      <c r="J24" s="44">
        <v>380189.1</v>
      </c>
      <c r="K24" s="44"/>
      <c r="L24" s="24">
        <v>231996</v>
      </c>
      <c r="M24" s="24"/>
    </row>
    <row r="25" spans="1:13" ht="33" hidden="1">
      <c r="A25" s="23" t="s">
        <v>18</v>
      </c>
      <c r="B25" s="35" t="s">
        <v>28</v>
      </c>
      <c r="C25" s="30" t="s">
        <v>21</v>
      </c>
      <c r="D25" s="30" t="s">
        <v>63</v>
      </c>
      <c r="E25" s="30" t="s">
        <v>21</v>
      </c>
      <c r="F25" s="35" t="s">
        <v>29</v>
      </c>
      <c r="G25" s="24">
        <v>2484008.5</v>
      </c>
      <c r="H25" s="24">
        <v>2381264.5</v>
      </c>
      <c r="I25" s="24"/>
      <c r="J25" s="24">
        <v>2381264.5</v>
      </c>
      <c r="K25" s="24"/>
      <c r="L25" s="24">
        <v>2381264.5</v>
      </c>
      <c r="M25" s="24"/>
    </row>
    <row r="26" spans="1:13" ht="33" hidden="1">
      <c r="A26" s="23" t="s">
        <v>18</v>
      </c>
      <c r="B26" s="35" t="s">
        <v>28</v>
      </c>
      <c r="C26" s="30" t="s">
        <v>21</v>
      </c>
      <c r="D26" s="30" t="s">
        <v>63</v>
      </c>
      <c r="E26" s="30" t="s">
        <v>21</v>
      </c>
      <c r="F26" s="35" t="s">
        <v>35</v>
      </c>
      <c r="G26" s="24">
        <v>166962.6</v>
      </c>
      <c r="H26" s="24">
        <v>168668.5</v>
      </c>
      <c r="I26" s="24"/>
      <c r="J26" s="24">
        <v>168668.5</v>
      </c>
      <c r="K26" s="24"/>
      <c r="L26" s="24">
        <v>168668.5</v>
      </c>
      <c r="M26" s="24"/>
    </row>
    <row r="27" spans="1:13" ht="33" hidden="1">
      <c r="A27" s="23" t="s">
        <v>18</v>
      </c>
      <c r="B27" s="35" t="s">
        <v>28</v>
      </c>
      <c r="C27" s="30" t="s">
        <v>21</v>
      </c>
      <c r="D27" s="30" t="s">
        <v>63</v>
      </c>
      <c r="E27" s="30" t="s">
        <v>21</v>
      </c>
      <c r="F27" s="35" t="s">
        <v>65</v>
      </c>
      <c r="G27" s="24">
        <v>3227.8</v>
      </c>
      <c r="H27" s="24">
        <v>3284.3</v>
      </c>
      <c r="I27" s="24"/>
      <c r="J27" s="24">
        <f>3227.8+56.5</f>
        <v>3284.3</v>
      </c>
      <c r="K27" s="24"/>
      <c r="L27" s="24">
        <f>3227.8+56.5</f>
        <v>3284.3</v>
      </c>
      <c r="M27" s="24"/>
    </row>
    <row r="28" spans="1:13" ht="33" hidden="1">
      <c r="A28" s="23" t="s">
        <v>18</v>
      </c>
      <c r="B28" s="35" t="s">
        <v>28</v>
      </c>
      <c r="C28" s="30" t="s">
        <v>21</v>
      </c>
      <c r="D28" s="30" t="s">
        <v>63</v>
      </c>
      <c r="E28" s="30" t="s">
        <v>21</v>
      </c>
      <c r="F28" s="35" t="s">
        <v>80</v>
      </c>
      <c r="G28" s="24">
        <v>72961.2</v>
      </c>
      <c r="H28" s="24">
        <v>72961.2</v>
      </c>
      <c r="I28" s="24"/>
      <c r="J28" s="24">
        <v>72961.2</v>
      </c>
      <c r="K28" s="24"/>
      <c r="L28" s="24">
        <v>72961.2</v>
      </c>
      <c r="M28" s="24"/>
    </row>
    <row r="29" spans="1:13" ht="33" hidden="1">
      <c r="A29" s="23" t="s">
        <v>18</v>
      </c>
      <c r="B29" s="35" t="s">
        <v>28</v>
      </c>
      <c r="C29" s="30" t="s">
        <v>21</v>
      </c>
      <c r="D29" s="30" t="s">
        <v>63</v>
      </c>
      <c r="E29" s="30" t="s">
        <v>21</v>
      </c>
      <c r="F29" s="35" t="s">
        <v>81</v>
      </c>
      <c r="G29" s="24">
        <v>7094.3</v>
      </c>
      <c r="H29" s="24">
        <v>7094.3</v>
      </c>
      <c r="I29" s="24"/>
      <c r="J29" s="24">
        <v>7094.3</v>
      </c>
      <c r="K29" s="24"/>
      <c r="L29" s="24">
        <v>7094.3</v>
      </c>
      <c r="M29" s="24"/>
    </row>
    <row r="30" spans="1:13" ht="33" hidden="1">
      <c r="A30" s="23" t="s">
        <v>18</v>
      </c>
      <c r="B30" s="35" t="s">
        <v>28</v>
      </c>
      <c r="C30" s="30" t="s">
        <v>21</v>
      </c>
      <c r="D30" s="30" t="s">
        <v>63</v>
      </c>
      <c r="E30" s="30" t="s">
        <v>21</v>
      </c>
      <c r="F30" s="35" t="s">
        <v>82</v>
      </c>
      <c r="G30" s="24">
        <v>1000</v>
      </c>
      <c r="H30" s="24">
        <v>1000</v>
      </c>
      <c r="I30" s="24"/>
      <c r="J30" s="24">
        <v>1000</v>
      </c>
      <c r="K30" s="24"/>
      <c r="L30" s="24">
        <v>1000</v>
      </c>
      <c r="M30" s="24"/>
    </row>
    <row r="31" spans="1:13" ht="33" hidden="1">
      <c r="A31" s="23" t="s">
        <v>18</v>
      </c>
      <c r="B31" s="35" t="s">
        <v>28</v>
      </c>
      <c r="C31" s="30" t="s">
        <v>21</v>
      </c>
      <c r="D31" s="30" t="s">
        <v>63</v>
      </c>
      <c r="E31" s="30" t="s">
        <v>21</v>
      </c>
      <c r="F31" s="35" t="s">
        <v>79</v>
      </c>
      <c r="G31" s="24">
        <v>1000</v>
      </c>
      <c r="H31" s="24">
        <v>1000</v>
      </c>
      <c r="I31" s="24"/>
      <c r="J31" s="24">
        <v>1000</v>
      </c>
      <c r="K31" s="24"/>
      <c r="L31" s="24">
        <v>1000</v>
      </c>
      <c r="M31" s="24"/>
    </row>
    <row r="32" spans="1:13" ht="33" hidden="1">
      <c r="A32" s="23" t="s">
        <v>18</v>
      </c>
      <c r="B32" s="35" t="s">
        <v>28</v>
      </c>
      <c r="C32" s="30" t="s">
        <v>21</v>
      </c>
      <c r="D32" s="30" t="s">
        <v>63</v>
      </c>
      <c r="E32" s="30" t="s">
        <v>21</v>
      </c>
      <c r="F32" s="35" t="s">
        <v>29</v>
      </c>
      <c r="G32" s="44">
        <v>10965.4</v>
      </c>
      <c r="H32" s="44">
        <v>10965.4</v>
      </c>
      <c r="I32" s="44"/>
      <c r="J32" s="44">
        <v>10965.4</v>
      </c>
      <c r="K32" s="44"/>
      <c r="L32" s="24">
        <v>10965.4</v>
      </c>
      <c r="M32" s="24"/>
    </row>
    <row r="33" spans="1:13" ht="33" hidden="1">
      <c r="A33" s="23" t="s">
        <v>18</v>
      </c>
      <c r="B33" s="35" t="s">
        <v>28</v>
      </c>
      <c r="C33" s="30" t="s">
        <v>21</v>
      </c>
      <c r="D33" s="30" t="s">
        <v>63</v>
      </c>
      <c r="E33" s="30" t="s">
        <v>21</v>
      </c>
      <c r="F33" s="35" t="s">
        <v>35</v>
      </c>
      <c r="G33" s="44">
        <v>229895.6</v>
      </c>
      <c r="H33" s="44">
        <v>241208.1</v>
      </c>
      <c r="I33" s="44"/>
      <c r="J33" s="44">
        <v>241208.1</v>
      </c>
      <c r="K33" s="44"/>
      <c r="L33" s="24">
        <v>241208.1</v>
      </c>
      <c r="M33" s="24"/>
    </row>
    <row r="34" spans="1:13" ht="17.25">
      <c r="A34" s="71"/>
      <c r="B34" s="35" t="s">
        <v>86</v>
      </c>
      <c r="C34" s="30" t="s">
        <v>21</v>
      </c>
      <c r="D34" s="30" t="s">
        <v>63</v>
      </c>
      <c r="E34" s="30" t="s">
        <v>21</v>
      </c>
      <c r="F34" s="35" t="s">
        <v>67</v>
      </c>
      <c r="G34" s="72">
        <f>G42</f>
        <v>70648</v>
      </c>
      <c r="H34" s="72">
        <f>H42</f>
        <v>75593.600000000006</v>
      </c>
      <c r="I34" s="72">
        <v>70648</v>
      </c>
      <c r="J34" s="72">
        <f>J42</f>
        <v>75593.600000000006</v>
      </c>
      <c r="K34" s="72">
        <v>70648</v>
      </c>
      <c r="L34" s="72">
        <f>L42</f>
        <v>75593.600000000006</v>
      </c>
      <c r="M34" s="72">
        <v>70648</v>
      </c>
    </row>
    <row r="35" spans="1:13" ht="17.25">
      <c r="A35" s="71"/>
      <c r="B35" s="35" t="s">
        <v>86</v>
      </c>
      <c r="C35" s="30" t="s">
        <v>21</v>
      </c>
      <c r="D35" s="30" t="s">
        <v>63</v>
      </c>
      <c r="E35" s="30" t="s">
        <v>21</v>
      </c>
      <c r="F35" s="35" t="s">
        <v>73</v>
      </c>
      <c r="G35" s="72">
        <f>G44+G45+G46</f>
        <v>4160</v>
      </c>
      <c r="H35" s="72">
        <f>H44+H45+H46</f>
        <v>4231</v>
      </c>
      <c r="I35" s="72">
        <v>3403</v>
      </c>
      <c r="J35" s="72">
        <f>J44+J45+J46</f>
        <v>4813.1000000000004</v>
      </c>
      <c r="K35" s="72">
        <v>3553</v>
      </c>
      <c r="L35" s="72">
        <f>L44+L45+L46</f>
        <v>301.10000000000002</v>
      </c>
      <c r="M35" s="72">
        <v>3403</v>
      </c>
    </row>
    <row r="36" spans="1:13" ht="17.25">
      <c r="A36" s="71"/>
      <c r="B36" s="35" t="s">
        <v>86</v>
      </c>
      <c r="C36" s="30" t="s">
        <v>21</v>
      </c>
      <c r="D36" s="30" t="s">
        <v>63</v>
      </c>
      <c r="E36" s="30" t="s">
        <v>21</v>
      </c>
      <c r="F36" s="35" t="s">
        <v>76</v>
      </c>
      <c r="G36" s="72">
        <f>G43</f>
        <v>21335.7</v>
      </c>
      <c r="H36" s="72">
        <f>H43</f>
        <v>22829.200000000001</v>
      </c>
      <c r="I36" s="72">
        <v>21335.7</v>
      </c>
      <c r="J36" s="72">
        <f>J43</f>
        <v>22829.200000000001</v>
      </c>
      <c r="K36" s="72">
        <v>21335.7</v>
      </c>
      <c r="L36" s="72">
        <f>L43</f>
        <v>0</v>
      </c>
      <c r="M36" s="72">
        <v>21335.7</v>
      </c>
    </row>
    <row r="37" spans="1:13" ht="17.25">
      <c r="A37" s="71"/>
      <c r="B37" s="35" t="s">
        <v>86</v>
      </c>
      <c r="C37" s="30" t="s">
        <v>21</v>
      </c>
      <c r="D37" s="30" t="s">
        <v>63</v>
      </c>
      <c r="E37" s="30" t="s">
        <v>21</v>
      </c>
      <c r="F37" s="35" t="s">
        <v>77</v>
      </c>
      <c r="G37" s="72">
        <f t="shared" ref="G37:H40" si="1">G47</f>
        <v>29556</v>
      </c>
      <c r="H37" s="72">
        <f t="shared" si="1"/>
        <v>32555.9</v>
      </c>
      <c r="I37" s="72">
        <v>25046</v>
      </c>
      <c r="J37" s="72">
        <f>J47</f>
        <v>35204.300000000003</v>
      </c>
      <c r="K37" s="72">
        <v>24258.9</v>
      </c>
      <c r="L37" s="72">
        <f>L47</f>
        <v>35204.300000000003</v>
      </c>
      <c r="M37" s="72">
        <v>24038.7</v>
      </c>
    </row>
    <row r="38" spans="1:13" ht="17.25">
      <c r="A38" s="71"/>
      <c r="B38" s="35" t="s">
        <v>86</v>
      </c>
      <c r="C38" s="30" t="s">
        <v>21</v>
      </c>
      <c r="D38" s="30" t="s">
        <v>63</v>
      </c>
      <c r="E38" s="30" t="s">
        <v>21</v>
      </c>
      <c r="F38" s="35" t="s">
        <v>29</v>
      </c>
      <c r="G38" s="72">
        <f t="shared" si="1"/>
        <v>22314.3</v>
      </c>
      <c r="H38" s="72">
        <f t="shared" si="1"/>
        <v>25256</v>
      </c>
      <c r="I38" s="72">
        <v>19390.8</v>
      </c>
      <c r="J38" s="72">
        <f>J48</f>
        <v>27068</v>
      </c>
      <c r="K38" s="72">
        <v>18625</v>
      </c>
      <c r="L38" s="72">
        <f>L48</f>
        <v>27068</v>
      </c>
      <c r="M38" s="72">
        <v>18060.099999999999</v>
      </c>
    </row>
    <row r="39" spans="1:13" ht="17.25">
      <c r="A39" s="71"/>
      <c r="B39" s="35" t="s">
        <v>86</v>
      </c>
      <c r="C39" s="30" t="s">
        <v>21</v>
      </c>
      <c r="D39" s="30" t="s">
        <v>63</v>
      </c>
      <c r="E39" s="30" t="s">
        <v>21</v>
      </c>
      <c r="F39" s="35" t="s">
        <v>35</v>
      </c>
      <c r="G39" s="72">
        <f t="shared" si="1"/>
        <v>7238.7</v>
      </c>
      <c r="H39" s="72">
        <f t="shared" si="1"/>
        <v>8111.2</v>
      </c>
      <c r="I39" s="72">
        <v>6635.6</v>
      </c>
      <c r="J39" s="72">
        <f>J49</f>
        <v>8770.6</v>
      </c>
      <c r="K39" s="72">
        <v>6426.1</v>
      </c>
      <c r="L39" s="72">
        <f>L49</f>
        <v>8770.6</v>
      </c>
      <c r="M39" s="72">
        <v>6286.4</v>
      </c>
    </row>
    <row r="40" spans="1:13" ht="17.25">
      <c r="A40" s="71"/>
      <c r="B40" s="35" t="s">
        <v>86</v>
      </c>
      <c r="C40" s="30" t="s">
        <v>21</v>
      </c>
      <c r="D40" s="30" t="s">
        <v>63</v>
      </c>
      <c r="E40" s="30" t="s">
        <v>21</v>
      </c>
      <c r="F40" s="35" t="s">
        <v>80</v>
      </c>
      <c r="G40" s="72">
        <f t="shared" si="1"/>
        <v>400</v>
      </c>
      <c r="H40" s="72">
        <f t="shared" si="1"/>
        <v>370</v>
      </c>
      <c r="I40" s="72">
        <v>400</v>
      </c>
      <c r="J40" s="72">
        <f>J50</f>
        <v>400</v>
      </c>
      <c r="K40" s="72">
        <v>400</v>
      </c>
      <c r="L40" s="72">
        <f>L50</f>
        <v>400</v>
      </c>
      <c r="M40" s="72">
        <v>400</v>
      </c>
    </row>
    <row r="41" spans="1:13" ht="17.25">
      <c r="A41" s="71"/>
      <c r="B41" s="35" t="s">
        <v>86</v>
      </c>
      <c r="C41" s="30" t="s">
        <v>21</v>
      </c>
      <c r="D41" s="30" t="s">
        <v>63</v>
      </c>
      <c r="E41" s="30" t="s">
        <v>21</v>
      </c>
      <c r="F41" s="35" t="s">
        <v>81</v>
      </c>
      <c r="G41" s="72">
        <f>G51</f>
        <v>150</v>
      </c>
      <c r="H41" s="72">
        <f>H51</f>
        <v>165</v>
      </c>
      <c r="I41" s="72">
        <v>150</v>
      </c>
      <c r="J41" s="72">
        <f>J51</f>
        <v>180</v>
      </c>
      <c r="K41" s="72">
        <v>150</v>
      </c>
      <c r="L41" s="72">
        <f>L51</f>
        <v>180</v>
      </c>
      <c r="M41" s="72">
        <v>150</v>
      </c>
    </row>
    <row r="42" spans="1:13" ht="33" hidden="1">
      <c r="A42" s="23" t="s">
        <v>18</v>
      </c>
      <c r="B42" s="35" t="s">
        <v>86</v>
      </c>
      <c r="C42" s="30" t="s">
        <v>21</v>
      </c>
      <c r="D42" s="30" t="s">
        <v>63</v>
      </c>
      <c r="E42" s="30" t="s">
        <v>21</v>
      </c>
      <c r="F42" s="35" t="s">
        <v>67</v>
      </c>
      <c r="G42" s="24">
        <v>70648</v>
      </c>
      <c r="H42" s="24">
        <v>75593.600000000006</v>
      </c>
      <c r="I42" s="24"/>
      <c r="J42" s="24">
        <v>75593.600000000006</v>
      </c>
      <c r="K42" s="24"/>
      <c r="L42" s="24">
        <v>75593.600000000006</v>
      </c>
      <c r="M42" s="24"/>
    </row>
    <row r="43" spans="1:13" ht="33" hidden="1">
      <c r="A43" s="23" t="s">
        <v>18</v>
      </c>
      <c r="B43" s="35" t="s">
        <v>86</v>
      </c>
      <c r="C43" s="30" t="s">
        <v>21</v>
      </c>
      <c r="D43" s="30" t="s">
        <v>63</v>
      </c>
      <c r="E43" s="30" t="s">
        <v>21</v>
      </c>
      <c r="F43" s="35" t="s">
        <v>76</v>
      </c>
      <c r="G43" s="24">
        <v>21335.7</v>
      </c>
      <c r="H43" s="24">
        <v>22829.200000000001</v>
      </c>
      <c r="I43" s="24"/>
      <c r="J43" s="24">
        <v>22829.200000000001</v>
      </c>
      <c r="K43" s="24"/>
      <c r="L43" s="24">
        <v>0</v>
      </c>
      <c r="M43" s="24"/>
    </row>
    <row r="44" spans="1:13" ht="33" hidden="1">
      <c r="A44" s="23" t="s">
        <v>18</v>
      </c>
      <c r="B44" s="35" t="s">
        <v>86</v>
      </c>
      <c r="C44" s="30" t="s">
        <v>21</v>
      </c>
      <c r="D44" s="30" t="s">
        <v>63</v>
      </c>
      <c r="E44" s="30" t="s">
        <v>21</v>
      </c>
      <c r="F44" s="35" t="s">
        <v>73</v>
      </c>
      <c r="G44" s="24">
        <v>3769</v>
      </c>
      <c r="H44" s="24">
        <v>4140</v>
      </c>
      <c r="I44" s="24"/>
      <c r="J44" s="24">
        <v>4512</v>
      </c>
      <c r="K44" s="24"/>
      <c r="L44" s="24">
        <v>0</v>
      </c>
      <c r="M44" s="24"/>
    </row>
    <row r="45" spans="1:13" ht="33" hidden="1">
      <c r="A45" s="23" t="s">
        <v>18</v>
      </c>
      <c r="B45" s="35" t="s">
        <v>86</v>
      </c>
      <c r="C45" s="30" t="s">
        <v>21</v>
      </c>
      <c r="D45" s="30" t="s">
        <v>63</v>
      </c>
      <c r="E45" s="30" t="s">
        <v>21</v>
      </c>
      <c r="F45" s="35" t="s">
        <v>73</v>
      </c>
      <c r="G45" s="24">
        <v>1</v>
      </c>
      <c r="H45" s="24">
        <v>1</v>
      </c>
      <c r="I45" s="24"/>
      <c r="J45" s="24">
        <v>1.1000000000000001</v>
      </c>
      <c r="K45" s="24"/>
      <c r="L45" s="24">
        <v>1.1000000000000001</v>
      </c>
      <c r="M45" s="24"/>
    </row>
    <row r="46" spans="1:13" ht="33" hidden="1">
      <c r="A46" s="23" t="s">
        <v>18</v>
      </c>
      <c r="B46" s="35" t="s">
        <v>86</v>
      </c>
      <c r="C46" s="30" t="s">
        <v>21</v>
      </c>
      <c r="D46" s="30" t="s">
        <v>63</v>
      </c>
      <c r="E46" s="30" t="s">
        <v>21</v>
      </c>
      <c r="F46" s="35" t="s">
        <v>73</v>
      </c>
      <c r="G46" s="24">
        <v>390</v>
      </c>
      <c r="H46" s="24">
        <v>90</v>
      </c>
      <c r="I46" s="24"/>
      <c r="J46" s="24">
        <v>300</v>
      </c>
      <c r="K46" s="24"/>
      <c r="L46" s="24">
        <v>300</v>
      </c>
      <c r="M46" s="24"/>
    </row>
    <row r="47" spans="1:13" ht="33" hidden="1">
      <c r="A47" s="23" t="s">
        <v>18</v>
      </c>
      <c r="B47" s="35" t="s">
        <v>86</v>
      </c>
      <c r="C47" s="30" t="s">
        <v>21</v>
      </c>
      <c r="D47" s="30" t="s">
        <v>63</v>
      </c>
      <c r="E47" s="30" t="s">
        <v>21</v>
      </c>
      <c r="F47" s="35" t="s">
        <v>77</v>
      </c>
      <c r="G47" s="24">
        <v>29556</v>
      </c>
      <c r="H47" s="24">
        <v>32555.9</v>
      </c>
      <c r="I47" s="24"/>
      <c r="J47" s="24">
        <v>35204.300000000003</v>
      </c>
      <c r="K47" s="24"/>
      <c r="L47" s="24">
        <v>35204.300000000003</v>
      </c>
      <c r="M47" s="24"/>
    </row>
    <row r="48" spans="1:13" ht="33" hidden="1">
      <c r="A48" s="23" t="s">
        <v>18</v>
      </c>
      <c r="B48" s="35" t="s">
        <v>86</v>
      </c>
      <c r="C48" s="30" t="s">
        <v>21</v>
      </c>
      <c r="D48" s="30" t="s">
        <v>63</v>
      </c>
      <c r="E48" s="30" t="s">
        <v>21</v>
      </c>
      <c r="F48" s="35" t="s">
        <v>29</v>
      </c>
      <c r="G48" s="24">
        <v>22314.3</v>
      </c>
      <c r="H48" s="24">
        <v>25256</v>
      </c>
      <c r="I48" s="24"/>
      <c r="J48" s="24">
        <v>27068</v>
      </c>
      <c r="K48" s="24"/>
      <c r="L48" s="24">
        <v>27068</v>
      </c>
      <c r="M48" s="24"/>
    </row>
    <row r="49" spans="1:13" ht="33" hidden="1">
      <c r="A49" s="45" t="s">
        <v>18</v>
      </c>
      <c r="B49" s="35" t="s">
        <v>86</v>
      </c>
      <c r="C49" s="30" t="s">
        <v>21</v>
      </c>
      <c r="D49" s="30" t="s">
        <v>63</v>
      </c>
      <c r="E49" s="30" t="s">
        <v>21</v>
      </c>
      <c r="F49" s="35" t="s">
        <v>35</v>
      </c>
      <c r="G49" s="44">
        <v>7238.7</v>
      </c>
      <c r="H49" s="44">
        <v>8111.2</v>
      </c>
      <c r="I49" s="44"/>
      <c r="J49" s="44">
        <v>8770.6</v>
      </c>
      <c r="K49" s="44"/>
      <c r="L49" s="24">
        <v>8770.6</v>
      </c>
      <c r="M49" s="24"/>
    </row>
    <row r="50" spans="1:13" ht="33" hidden="1">
      <c r="A50" s="45" t="s">
        <v>18</v>
      </c>
      <c r="B50" s="35" t="s">
        <v>86</v>
      </c>
      <c r="C50" s="30" t="s">
        <v>21</v>
      </c>
      <c r="D50" s="30" t="s">
        <v>63</v>
      </c>
      <c r="E50" s="30" t="s">
        <v>21</v>
      </c>
      <c r="F50" s="35" t="s">
        <v>80</v>
      </c>
      <c r="G50" s="24">
        <v>400</v>
      </c>
      <c r="H50" s="24">
        <v>370</v>
      </c>
      <c r="I50" s="24"/>
      <c r="J50" s="24">
        <v>400</v>
      </c>
      <c r="K50" s="24"/>
      <c r="L50" s="24">
        <v>400</v>
      </c>
      <c r="M50" s="24"/>
    </row>
    <row r="51" spans="1:13" ht="33" hidden="1">
      <c r="A51" s="45" t="s">
        <v>18</v>
      </c>
      <c r="B51" s="35" t="s">
        <v>86</v>
      </c>
      <c r="C51" s="30" t="s">
        <v>21</v>
      </c>
      <c r="D51" s="30" t="s">
        <v>63</v>
      </c>
      <c r="E51" s="30" t="s">
        <v>21</v>
      </c>
      <c r="F51" s="35" t="s">
        <v>81</v>
      </c>
      <c r="G51" s="24">
        <v>150</v>
      </c>
      <c r="H51" s="24">
        <v>165</v>
      </c>
      <c r="I51" s="24"/>
      <c r="J51" s="24">
        <v>180</v>
      </c>
      <c r="K51" s="24"/>
      <c r="L51" s="24">
        <v>180</v>
      </c>
      <c r="M51" s="24"/>
    </row>
  </sheetData>
  <pageMargins left="0.2" right="0.28000000000000003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opLeftCell="D9" workbookViewId="0">
      <selection activeCell="A2" sqref="A2:R32"/>
    </sheetView>
  </sheetViews>
  <sheetFormatPr defaultRowHeight="15"/>
  <cols>
    <col min="9" max="9" width="12.5703125" customWidth="1"/>
    <col min="10" max="12" width="15.5703125" customWidth="1"/>
    <col min="13" max="15" width="13" customWidth="1"/>
    <col min="16" max="16" width="12.140625" customWidth="1"/>
    <col min="17" max="17" width="13.7109375" customWidth="1"/>
    <col min="18" max="18" width="15.28515625" customWidth="1"/>
  </cols>
  <sheetData>
    <row r="1" spans="1:18" ht="52.5" customHeight="1">
      <c r="I1">
        <v>2016</v>
      </c>
      <c r="J1">
        <v>2017</v>
      </c>
      <c r="M1">
        <v>2018</v>
      </c>
      <c r="P1">
        <v>2019</v>
      </c>
    </row>
    <row r="2" spans="1:18">
      <c r="A2" s="87" t="s">
        <v>178</v>
      </c>
      <c r="B2" s="88" t="s">
        <v>152</v>
      </c>
      <c r="C2" s="88" t="s">
        <v>20</v>
      </c>
      <c r="D2" s="87" t="s">
        <v>179</v>
      </c>
      <c r="E2" s="87" t="s">
        <v>180</v>
      </c>
      <c r="F2" s="88" t="s">
        <v>21</v>
      </c>
      <c r="G2" s="87">
        <v>90059</v>
      </c>
      <c r="H2" s="87">
        <v>611</v>
      </c>
      <c r="I2" s="92">
        <v>166962.6</v>
      </c>
      <c r="J2" s="89">
        <v>222168.5</v>
      </c>
      <c r="K2" s="89">
        <v>222168.5</v>
      </c>
      <c r="L2" s="89">
        <v>0</v>
      </c>
      <c r="M2" s="89">
        <v>183668.5</v>
      </c>
      <c r="N2" s="89">
        <v>183668.5</v>
      </c>
      <c r="O2" s="89">
        <v>0</v>
      </c>
      <c r="P2" s="89">
        <v>183668.5</v>
      </c>
      <c r="Q2" s="89">
        <v>183668.5</v>
      </c>
      <c r="R2" s="89">
        <v>0</v>
      </c>
    </row>
    <row r="3" spans="1:18">
      <c r="A3" s="87">
        <v>149</v>
      </c>
      <c r="B3" s="88" t="s">
        <v>152</v>
      </c>
      <c r="C3" s="88" t="s">
        <v>25</v>
      </c>
      <c r="D3" s="87" t="s">
        <v>179</v>
      </c>
      <c r="E3" s="87" t="s">
        <v>180</v>
      </c>
      <c r="F3" s="88" t="s">
        <v>21</v>
      </c>
      <c r="G3" s="87">
        <v>90059</v>
      </c>
      <c r="H3" s="87">
        <v>611</v>
      </c>
      <c r="I3" s="92">
        <v>229895.6</v>
      </c>
      <c r="J3" s="89">
        <v>241208.1</v>
      </c>
      <c r="K3" s="89">
        <v>241208.1</v>
      </c>
      <c r="L3" s="89">
        <v>0</v>
      </c>
      <c r="M3" s="89">
        <v>226643</v>
      </c>
      <c r="N3" s="89">
        <v>226643</v>
      </c>
      <c r="O3" s="89">
        <v>0</v>
      </c>
      <c r="P3" s="89">
        <v>226643</v>
      </c>
      <c r="Q3" s="89">
        <v>226643</v>
      </c>
      <c r="R3" s="89">
        <v>0</v>
      </c>
    </row>
    <row r="4" spans="1:18">
      <c r="A4" s="87" t="s">
        <v>178</v>
      </c>
      <c r="B4" s="88" t="s">
        <v>152</v>
      </c>
      <c r="C4" s="88" t="s">
        <v>20</v>
      </c>
      <c r="D4" s="87" t="s">
        <v>179</v>
      </c>
      <c r="E4" s="87" t="s">
        <v>180</v>
      </c>
      <c r="F4" s="88" t="s">
        <v>21</v>
      </c>
      <c r="G4" s="87">
        <v>90059</v>
      </c>
      <c r="H4" s="87">
        <v>612</v>
      </c>
      <c r="I4" s="92">
        <v>3227.8</v>
      </c>
      <c r="J4" s="89">
        <v>10000</v>
      </c>
      <c r="K4" s="89">
        <v>10000</v>
      </c>
      <c r="L4" s="89">
        <v>0</v>
      </c>
      <c r="M4" s="89">
        <v>10000</v>
      </c>
      <c r="N4" s="89">
        <v>10000</v>
      </c>
      <c r="O4" s="89">
        <v>0</v>
      </c>
      <c r="P4" s="89">
        <v>10000</v>
      </c>
      <c r="Q4" s="89">
        <v>10000</v>
      </c>
      <c r="R4" s="89">
        <v>0</v>
      </c>
    </row>
    <row r="5" spans="1:18">
      <c r="A5" s="87">
        <v>149</v>
      </c>
      <c r="B5" s="88" t="s">
        <v>152</v>
      </c>
      <c r="C5" s="88" t="s">
        <v>25</v>
      </c>
      <c r="D5" s="87" t="s">
        <v>179</v>
      </c>
      <c r="E5" s="87" t="s">
        <v>180</v>
      </c>
      <c r="F5" s="88" t="s">
        <v>21</v>
      </c>
      <c r="G5" s="87">
        <v>90059</v>
      </c>
      <c r="H5" s="87">
        <v>612</v>
      </c>
      <c r="I5" s="89">
        <v>0</v>
      </c>
      <c r="J5" s="89">
        <v>110000</v>
      </c>
      <c r="K5" s="89">
        <v>110000</v>
      </c>
      <c r="L5" s="89">
        <v>0</v>
      </c>
      <c r="M5" s="89">
        <v>110000</v>
      </c>
      <c r="N5" s="89">
        <v>110000</v>
      </c>
      <c r="O5" s="89">
        <v>0</v>
      </c>
      <c r="P5" s="89">
        <v>110000</v>
      </c>
      <c r="Q5" s="89">
        <v>110000</v>
      </c>
      <c r="R5" s="89">
        <v>0</v>
      </c>
    </row>
    <row r="6" spans="1:18">
      <c r="A6" s="87" t="s">
        <v>175</v>
      </c>
      <c r="B6" s="88" t="s">
        <v>152</v>
      </c>
      <c r="C6" s="88" t="s">
        <v>20</v>
      </c>
      <c r="D6" s="87" t="s">
        <v>176</v>
      </c>
      <c r="E6" s="87" t="s">
        <v>177</v>
      </c>
      <c r="F6" s="88" t="s">
        <v>21</v>
      </c>
      <c r="G6" s="87">
        <v>90019</v>
      </c>
      <c r="H6" s="87">
        <v>242</v>
      </c>
      <c r="I6" s="92">
        <v>725800</v>
      </c>
      <c r="J6" s="89">
        <v>483271</v>
      </c>
      <c r="K6" s="89">
        <v>483271</v>
      </c>
      <c r="L6" s="89">
        <v>0</v>
      </c>
      <c r="M6" s="89">
        <v>380189.1</v>
      </c>
      <c r="N6" s="89">
        <v>380189.1</v>
      </c>
      <c r="O6" s="89">
        <v>0</v>
      </c>
      <c r="P6" s="89">
        <v>231996</v>
      </c>
      <c r="Q6" s="89">
        <v>231996</v>
      </c>
      <c r="R6" s="89">
        <v>0</v>
      </c>
    </row>
    <row r="7" spans="1:18">
      <c r="A7" s="87" t="s">
        <v>175</v>
      </c>
      <c r="B7" s="88" t="s">
        <v>152</v>
      </c>
      <c r="C7" s="88" t="s">
        <v>20</v>
      </c>
      <c r="D7" s="87" t="s">
        <v>176</v>
      </c>
      <c r="E7" s="87" t="s">
        <v>177</v>
      </c>
      <c r="F7" s="88" t="s">
        <v>21</v>
      </c>
      <c r="G7" s="87">
        <v>90059</v>
      </c>
      <c r="H7" s="87">
        <v>242</v>
      </c>
      <c r="I7" s="92">
        <v>258605.3</v>
      </c>
      <c r="J7" s="89">
        <v>235064.8</v>
      </c>
      <c r="K7" s="89">
        <v>235064.8</v>
      </c>
      <c r="L7" s="89">
        <v>0</v>
      </c>
      <c r="M7" s="89">
        <v>235064.8</v>
      </c>
      <c r="N7" s="89">
        <v>235064.8</v>
      </c>
      <c r="O7" s="89">
        <v>0</v>
      </c>
      <c r="P7" s="89">
        <v>235065</v>
      </c>
      <c r="Q7" s="89">
        <v>235065</v>
      </c>
      <c r="R7" s="89">
        <v>0</v>
      </c>
    </row>
    <row r="8" spans="1:18">
      <c r="A8" s="87" t="s">
        <v>175</v>
      </c>
      <c r="B8" s="88" t="s">
        <v>152</v>
      </c>
      <c r="C8" s="88" t="s">
        <v>20</v>
      </c>
      <c r="D8" s="87" t="s">
        <v>176</v>
      </c>
      <c r="E8" s="87" t="s">
        <v>177</v>
      </c>
      <c r="F8" s="88" t="s">
        <v>21</v>
      </c>
      <c r="G8" s="87">
        <v>90059</v>
      </c>
      <c r="H8" s="87">
        <v>111</v>
      </c>
      <c r="I8" s="92">
        <v>5135499</v>
      </c>
      <c r="J8" s="89">
        <v>5844331</v>
      </c>
      <c r="K8" s="89">
        <v>5844331</v>
      </c>
      <c r="L8" s="89">
        <v>0</v>
      </c>
      <c r="M8" s="89">
        <v>5913310.7999999998</v>
      </c>
      <c r="N8" s="89">
        <v>5913310.7999999998</v>
      </c>
      <c r="O8" s="89">
        <v>0</v>
      </c>
      <c r="P8" s="89">
        <v>5890822.2999999998</v>
      </c>
      <c r="Q8" s="89">
        <v>5890822.2999999998</v>
      </c>
      <c r="R8" s="89">
        <v>0</v>
      </c>
    </row>
    <row r="9" spans="1:18">
      <c r="A9" s="87" t="s">
        <v>175</v>
      </c>
      <c r="B9" s="88" t="s">
        <v>152</v>
      </c>
      <c r="C9" s="88" t="s">
        <v>20</v>
      </c>
      <c r="D9" s="87" t="s">
        <v>176</v>
      </c>
      <c r="E9" s="87" t="s">
        <v>177</v>
      </c>
      <c r="F9" s="88" t="s">
        <v>21</v>
      </c>
      <c r="G9" s="87">
        <v>90059</v>
      </c>
      <c r="H9" s="87">
        <v>112</v>
      </c>
      <c r="I9" s="92">
        <v>119252.8</v>
      </c>
      <c r="J9" s="89">
        <v>112745.4</v>
      </c>
      <c r="K9" s="89">
        <v>112745.4</v>
      </c>
      <c r="L9" s="89">
        <v>0</v>
      </c>
      <c r="M9" s="89">
        <v>112745.4</v>
      </c>
      <c r="N9" s="89">
        <v>112745.4</v>
      </c>
      <c r="O9" s="89">
        <v>0</v>
      </c>
      <c r="P9" s="89">
        <v>112745.4</v>
      </c>
      <c r="Q9" s="89">
        <v>112745.4</v>
      </c>
      <c r="R9" s="89">
        <v>0</v>
      </c>
    </row>
    <row r="10" spans="1:18">
      <c r="A10" s="87" t="s">
        <v>178</v>
      </c>
      <c r="B10" s="88" t="s">
        <v>152</v>
      </c>
      <c r="C10" s="88" t="s">
        <v>20</v>
      </c>
      <c r="D10" s="87" t="s">
        <v>179</v>
      </c>
      <c r="E10" s="87" t="s">
        <v>180</v>
      </c>
      <c r="F10" s="88" t="s">
        <v>21</v>
      </c>
      <c r="G10" s="87">
        <v>93999</v>
      </c>
      <c r="H10" s="87">
        <v>112</v>
      </c>
      <c r="I10" s="92">
        <v>3744</v>
      </c>
      <c r="J10" s="89">
        <v>3369.6</v>
      </c>
      <c r="K10" s="89">
        <v>3369.6</v>
      </c>
      <c r="L10" s="89">
        <v>0</v>
      </c>
      <c r="M10" s="89">
        <v>3369.6</v>
      </c>
      <c r="N10" s="89">
        <v>3369.6</v>
      </c>
      <c r="O10" s="89">
        <v>0</v>
      </c>
      <c r="P10" s="89">
        <v>3369.6</v>
      </c>
      <c r="Q10" s="89">
        <v>3369.6</v>
      </c>
      <c r="R10" s="89">
        <v>0</v>
      </c>
    </row>
    <row r="11" spans="1:18">
      <c r="A11" s="87" t="s">
        <v>178</v>
      </c>
      <c r="B11" s="88" t="s">
        <v>152</v>
      </c>
      <c r="C11" s="88" t="s">
        <v>20</v>
      </c>
      <c r="D11" s="87" t="s">
        <v>179</v>
      </c>
      <c r="E11" s="87" t="s">
        <v>180</v>
      </c>
      <c r="F11" s="88" t="s">
        <v>21</v>
      </c>
      <c r="G11" s="87">
        <v>93969</v>
      </c>
      <c r="H11" s="87">
        <v>112</v>
      </c>
      <c r="I11" s="92">
        <v>501.3</v>
      </c>
      <c r="J11" s="89">
        <v>500</v>
      </c>
      <c r="K11" s="89">
        <v>500</v>
      </c>
      <c r="L11" s="89">
        <v>0</v>
      </c>
      <c r="M11" s="89">
        <v>500</v>
      </c>
      <c r="N11" s="89">
        <v>500</v>
      </c>
      <c r="O11" s="89">
        <v>0</v>
      </c>
      <c r="P11" s="89">
        <v>500</v>
      </c>
      <c r="Q11" s="89">
        <v>500</v>
      </c>
      <c r="R11" s="89">
        <v>0</v>
      </c>
    </row>
    <row r="12" spans="1:18">
      <c r="A12" s="87" t="s">
        <v>178</v>
      </c>
      <c r="B12" s="88" t="s">
        <v>152</v>
      </c>
      <c r="C12" s="88" t="s">
        <v>20</v>
      </c>
      <c r="D12" s="87" t="s">
        <v>179</v>
      </c>
      <c r="E12" s="87" t="s">
        <v>180</v>
      </c>
      <c r="F12" s="88" t="s">
        <v>21</v>
      </c>
      <c r="G12" s="87">
        <v>93974</v>
      </c>
      <c r="H12" s="87">
        <v>112</v>
      </c>
      <c r="I12" s="92">
        <v>1000</v>
      </c>
      <c r="J12" s="89">
        <v>900</v>
      </c>
      <c r="K12" s="89">
        <v>900</v>
      </c>
      <c r="L12" s="89">
        <v>0</v>
      </c>
      <c r="M12" s="89">
        <v>900</v>
      </c>
      <c r="N12" s="89">
        <v>900</v>
      </c>
      <c r="O12" s="89">
        <v>0</v>
      </c>
      <c r="P12" s="89">
        <v>900</v>
      </c>
      <c r="Q12" s="89">
        <v>900</v>
      </c>
      <c r="R12" s="89">
        <v>0</v>
      </c>
    </row>
    <row r="13" spans="1:18">
      <c r="A13" s="87" t="s">
        <v>178</v>
      </c>
      <c r="B13" s="88" t="s">
        <v>152</v>
      </c>
      <c r="C13" s="88" t="s">
        <v>20</v>
      </c>
      <c r="D13" s="87" t="s">
        <v>179</v>
      </c>
      <c r="E13" s="87" t="s">
        <v>180</v>
      </c>
      <c r="F13" s="88" t="s">
        <v>21</v>
      </c>
      <c r="G13" s="87">
        <v>93987</v>
      </c>
      <c r="H13" s="87">
        <v>112</v>
      </c>
      <c r="I13" s="92">
        <v>18500</v>
      </c>
      <c r="J13" s="89">
        <v>16650</v>
      </c>
      <c r="K13" s="89">
        <v>16650</v>
      </c>
      <c r="L13" s="89">
        <v>0</v>
      </c>
      <c r="M13" s="89">
        <v>16650</v>
      </c>
      <c r="N13" s="89">
        <v>16650</v>
      </c>
      <c r="O13" s="89">
        <v>0</v>
      </c>
      <c r="P13" s="89">
        <v>16650</v>
      </c>
      <c r="Q13" s="89">
        <v>16650</v>
      </c>
      <c r="R13" s="89">
        <v>0</v>
      </c>
    </row>
    <row r="14" spans="1:18">
      <c r="A14" s="85" t="s">
        <v>175</v>
      </c>
      <c r="B14" s="86" t="s">
        <v>152</v>
      </c>
      <c r="C14" s="86" t="s">
        <v>20</v>
      </c>
      <c r="D14" s="87" t="s">
        <v>176</v>
      </c>
      <c r="E14" s="87" t="s">
        <v>177</v>
      </c>
      <c r="F14" s="88" t="s">
        <v>21</v>
      </c>
      <c r="G14" s="87">
        <v>90059</v>
      </c>
      <c r="H14" s="87">
        <v>119</v>
      </c>
      <c r="I14" s="92">
        <v>1472634.8</v>
      </c>
      <c r="J14" s="89">
        <v>1526542.8</v>
      </c>
      <c r="K14" s="89">
        <v>1526542.8</v>
      </c>
      <c r="L14" s="89">
        <v>0</v>
      </c>
      <c r="M14" s="89">
        <v>1696053</v>
      </c>
      <c r="N14" s="89">
        <v>1696053</v>
      </c>
      <c r="O14" s="89">
        <v>0</v>
      </c>
      <c r="P14" s="89">
        <v>1689261.5</v>
      </c>
      <c r="Q14" s="89">
        <v>1689261.5</v>
      </c>
      <c r="R14" s="89">
        <v>0</v>
      </c>
    </row>
    <row r="15" spans="1:18">
      <c r="A15" s="87" t="s">
        <v>175</v>
      </c>
      <c r="B15" s="88" t="s">
        <v>152</v>
      </c>
      <c r="C15" s="88" t="s">
        <v>20</v>
      </c>
      <c r="D15" s="87" t="s">
        <v>176</v>
      </c>
      <c r="E15" s="87" t="s">
        <v>177</v>
      </c>
      <c r="F15" s="88" t="s">
        <v>21</v>
      </c>
      <c r="G15" s="87">
        <v>90059</v>
      </c>
      <c r="H15" s="87">
        <v>243</v>
      </c>
      <c r="I15" s="92">
        <v>130000</v>
      </c>
      <c r="J15" s="89">
        <v>579631.69999999995</v>
      </c>
      <c r="K15" s="89">
        <v>579631.69999999995</v>
      </c>
      <c r="L15" s="89">
        <v>0</v>
      </c>
      <c r="M15" s="89">
        <v>130000</v>
      </c>
      <c r="N15" s="89">
        <v>130000</v>
      </c>
      <c r="O15" s="89">
        <v>0</v>
      </c>
      <c r="P15" s="89">
        <v>200000</v>
      </c>
      <c r="Q15" s="89">
        <v>200000</v>
      </c>
      <c r="R15" s="89">
        <v>0</v>
      </c>
    </row>
    <row r="16" spans="1:18">
      <c r="A16" s="87" t="s">
        <v>175</v>
      </c>
      <c r="B16" s="88" t="s">
        <v>152</v>
      </c>
      <c r="C16" s="88" t="s">
        <v>20</v>
      </c>
      <c r="D16" s="87" t="s">
        <v>176</v>
      </c>
      <c r="E16" s="87" t="s">
        <v>177</v>
      </c>
      <c r="F16" s="88" t="s">
        <v>21</v>
      </c>
      <c r="G16" s="87">
        <v>90059</v>
      </c>
      <c r="H16" s="87">
        <v>244</v>
      </c>
      <c r="I16" s="92">
        <v>2484008.5</v>
      </c>
      <c r="J16" s="89">
        <v>2441508.5</v>
      </c>
      <c r="K16" s="89">
        <v>2441508.5</v>
      </c>
      <c r="L16" s="89">
        <v>0</v>
      </c>
      <c r="M16" s="89">
        <v>2447508.5</v>
      </c>
      <c r="N16" s="89">
        <v>2447508.5</v>
      </c>
      <c r="O16" s="89">
        <v>0</v>
      </c>
      <c r="P16" s="89">
        <v>2447508.5</v>
      </c>
      <c r="Q16" s="89">
        <v>2447508.5</v>
      </c>
      <c r="R16" s="89">
        <v>0</v>
      </c>
    </row>
    <row r="17" spans="1:18">
      <c r="A17" s="87">
        <v>149</v>
      </c>
      <c r="B17" s="88" t="s">
        <v>152</v>
      </c>
      <c r="C17" s="88" t="s">
        <v>25</v>
      </c>
      <c r="D17" s="87" t="s">
        <v>179</v>
      </c>
      <c r="E17" s="87" t="s">
        <v>180</v>
      </c>
      <c r="F17" s="88" t="s">
        <v>21</v>
      </c>
      <c r="G17" s="87">
        <v>90019</v>
      </c>
      <c r="H17" s="87">
        <v>244</v>
      </c>
      <c r="I17" s="92">
        <v>10965.4</v>
      </c>
      <c r="J17" s="89">
        <v>9868.9</v>
      </c>
      <c r="K17" s="89">
        <v>9868.9</v>
      </c>
      <c r="L17" s="89">
        <v>0</v>
      </c>
      <c r="M17" s="89">
        <v>9868.9</v>
      </c>
      <c r="N17" s="89">
        <v>9868.9</v>
      </c>
      <c r="O17" s="89">
        <v>0</v>
      </c>
      <c r="P17" s="89">
        <v>9868.9</v>
      </c>
      <c r="Q17" s="89">
        <v>9868.9</v>
      </c>
      <c r="R17" s="89">
        <v>0</v>
      </c>
    </row>
    <row r="18" spans="1:18">
      <c r="A18" s="85" t="s">
        <v>178</v>
      </c>
      <c r="B18" s="86" t="s">
        <v>152</v>
      </c>
      <c r="C18" s="86" t="s">
        <v>20</v>
      </c>
      <c r="D18" s="87" t="s">
        <v>179</v>
      </c>
      <c r="E18" s="87" t="s">
        <v>180</v>
      </c>
      <c r="F18" s="88" t="s">
        <v>21</v>
      </c>
      <c r="G18" s="87">
        <v>90059</v>
      </c>
      <c r="H18" s="87">
        <v>321</v>
      </c>
      <c r="I18" s="89">
        <v>0</v>
      </c>
      <c r="J18" s="89">
        <v>6500</v>
      </c>
      <c r="K18" s="89">
        <v>6500</v>
      </c>
      <c r="L18" s="89">
        <v>0</v>
      </c>
      <c r="M18" s="89">
        <v>6500</v>
      </c>
      <c r="N18" s="89">
        <v>6500</v>
      </c>
      <c r="O18" s="89">
        <v>0</v>
      </c>
      <c r="P18" s="89">
        <v>6500</v>
      </c>
      <c r="Q18" s="89">
        <v>6500</v>
      </c>
      <c r="R18" s="89">
        <v>0</v>
      </c>
    </row>
    <row r="19" spans="1:18">
      <c r="A19" s="87" t="s">
        <v>178</v>
      </c>
      <c r="B19" s="88" t="s">
        <v>152</v>
      </c>
      <c r="C19" s="88" t="s">
        <v>20</v>
      </c>
      <c r="D19" s="87" t="s">
        <v>179</v>
      </c>
      <c r="E19" s="87" t="s">
        <v>180</v>
      </c>
      <c r="F19" s="88" t="s">
        <v>21</v>
      </c>
      <c r="G19" s="87">
        <v>90059</v>
      </c>
      <c r="H19" s="87">
        <v>831</v>
      </c>
      <c r="I19" s="92">
        <v>1000</v>
      </c>
      <c r="J19" s="89">
        <v>900</v>
      </c>
      <c r="K19" s="89">
        <v>900</v>
      </c>
      <c r="L19" s="89">
        <v>0</v>
      </c>
      <c r="M19" s="89">
        <v>900</v>
      </c>
      <c r="N19" s="89">
        <v>900</v>
      </c>
      <c r="O19" s="89">
        <v>0</v>
      </c>
      <c r="P19" s="89">
        <v>900</v>
      </c>
      <c r="Q19" s="89">
        <v>900</v>
      </c>
      <c r="R19" s="89">
        <v>0</v>
      </c>
    </row>
    <row r="20" spans="1:18">
      <c r="A20" s="87" t="s">
        <v>178</v>
      </c>
      <c r="B20" s="88" t="s">
        <v>152</v>
      </c>
      <c r="C20" s="88" t="s">
        <v>20</v>
      </c>
      <c r="D20" s="87" t="s">
        <v>179</v>
      </c>
      <c r="E20" s="87" t="s">
        <v>180</v>
      </c>
      <c r="F20" s="88" t="s">
        <v>21</v>
      </c>
      <c r="G20" s="87">
        <v>90059</v>
      </c>
      <c r="H20" s="87">
        <v>851</v>
      </c>
      <c r="I20" s="92">
        <v>72961.2</v>
      </c>
      <c r="J20" s="89">
        <v>68892.899999999994</v>
      </c>
      <c r="K20" s="89">
        <v>68892.899999999994</v>
      </c>
      <c r="L20" s="89">
        <v>0</v>
      </c>
      <c r="M20" s="89">
        <v>68892.899999999994</v>
      </c>
      <c r="N20" s="89">
        <v>68892.899999999994</v>
      </c>
      <c r="O20" s="89">
        <v>0</v>
      </c>
      <c r="P20" s="89">
        <v>68892.899999999994</v>
      </c>
      <c r="Q20" s="89">
        <v>68892.899999999994</v>
      </c>
      <c r="R20" s="89">
        <v>0</v>
      </c>
    </row>
    <row r="21" spans="1:18">
      <c r="A21" s="87" t="s">
        <v>178</v>
      </c>
      <c r="B21" s="88" t="s">
        <v>152</v>
      </c>
      <c r="C21" s="88" t="s">
        <v>20</v>
      </c>
      <c r="D21" s="87" t="s">
        <v>179</v>
      </c>
      <c r="E21" s="87" t="s">
        <v>180</v>
      </c>
      <c r="F21" s="88" t="s">
        <v>21</v>
      </c>
      <c r="G21" s="87">
        <v>90059</v>
      </c>
      <c r="H21" s="87">
        <v>852</v>
      </c>
      <c r="I21" s="92">
        <v>7094.3</v>
      </c>
      <c r="J21" s="89">
        <v>4611.3999999999996</v>
      </c>
      <c r="K21" s="89">
        <v>4611.3999999999996</v>
      </c>
      <c r="L21" s="89">
        <v>0</v>
      </c>
      <c r="M21" s="89">
        <v>4611.3999999999996</v>
      </c>
      <c r="N21" s="89">
        <v>4611.3999999999996</v>
      </c>
      <c r="O21" s="89">
        <v>0</v>
      </c>
      <c r="P21" s="89">
        <v>4611.3999999999996</v>
      </c>
      <c r="Q21" s="89">
        <v>4611.3999999999996</v>
      </c>
      <c r="R21" s="89">
        <v>0</v>
      </c>
    </row>
    <row r="22" spans="1:18">
      <c r="A22" s="85" t="s">
        <v>178</v>
      </c>
      <c r="B22" s="86" t="s">
        <v>152</v>
      </c>
      <c r="C22" s="86" t="s">
        <v>20</v>
      </c>
      <c r="D22" s="87" t="s">
        <v>179</v>
      </c>
      <c r="E22" s="87" t="s">
        <v>180</v>
      </c>
      <c r="F22" s="88" t="s">
        <v>21</v>
      </c>
      <c r="G22" s="87">
        <v>90059</v>
      </c>
      <c r="H22" s="87">
        <v>853</v>
      </c>
      <c r="I22" s="92">
        <v>1000</v>
      </c>
      <c r="J22" s="89">
        <v>2673.5</v>
      </c>
      <c r="K22" s="89">
        <v>2673.5</v>
      </c>
      <c r="L22" s="89">
        <v>0</v>
      </c>
      <c r="M22" s="89">
        <v>2673.5</v>
      </c>
      <c r="N22" s="89">
        <v>2673.5</v>
      </c>
      <c r="O22" s="89">
        <v>0</v>
      </c>
      <c r="P22" s="89">
        <v>2673.5</v>
      </c>
      <c r="Q22" s="89">
        <v>2673.5</v>
      </c>
      <c r="R22" s="89">
        <v>0</v>
      </c>
    </row>
    <row r="23" spans="1:18">
      <c r="A23" s="87" t="s">
        <v>181</v>
      </c>
      <c r="B23" s="88" t="s">
        <v>152</v>
      </c>
      <c r="C23" s="88" t="s">
        <v>20</v>
      </c>
      <c r="D23" s="87" t="s">
        <v>176</v>
      </c>
      <c r="E23" s="87" t="s">
        <v>177</v>
      </c>
      <c r="F23" s="88" t="s">
        <v>21</v>
      </c>
      <c r="G23" s="87">
        <v>90059</v>
      </c>
      <c r="H23" s="87">
        <v>111</v>
      </c>
      <c r="I23" s="91">
        <v>70648</v>
      </c>
      <c r="J23" s="90">
        <v>70648</v>
      </c>
      <c r="K23" s="90">
        <v>70648</v>
      </c>
      <c r="L23" s="89">
        <v>0</v>
      </c>
      <c r="M23" s="90">
        <v>70648</v>
      </c>
      <c r="N23" s="90">
        <v>70648</v>
      </c>
      <c r="O23" s="89">
        <v>0</v>
      </c>
      <c r="P23" s="90">
        <v>70648</v>
      </c>
      <c r="Q23" s="90">
        <v>70648</v>
      </c>
      <c r="R23" s="89">
        <v>0</v>
      </c>
    </row>
    <row r="24" spans="1:18">
      <c r="A24" s="87" t="s">
        <v>181</v>
      </c>
      <c r="B24" s="88" t="s">
        <v>152</v>
      </c>
      <c r="C24" s="88" t="s">
        <v>20</v>
      </c>
      <c r="D24" s="87" t="s">
        <v>176</v>
      </c>
      <c r="E24" s="87" t="s">
        <v>177</v>
      </c>
      <c r="F24" s="88" t="s">
        <v>21</v>
      </c>
      <c r="G24" s="87">
        <v>90059</v>
      </c>
      <c r="H24" s="87">
        <v>112</v>
      </c>
      <c r="I24" s="92">
        <v>3769</v>
      </c>
      <c r="J24" s="89">
        <v>3250</v>
      </c>
      <c r="K24" s="89">
        <v>3250</v>
      </c>
      <c r="L24" s="89">
        <v>0</v>
      </c>
      <c r="M24" s="89">
        <v>3250</v>
      </c>
      <c r="N24" s="89">
        <v>3250</v>
      </c>
      <c r="O24" s="89">
        <v>0</v>
      </c>
      <c r="P24" s="89">
        <v>3250</v>
      </c>
      <c r="Q24" s="89">
        <v>3250</v>
      </c>
      <c r="R24" s="89">
        <v>0</v>
      </c>
    </row>
    <row r="25" spans="1:18">
      <c r="A25" s="87" t="s">
        <v>181</v>
      </c>
      <c r="B25" s="88" t="s">
        <v>152</v>
      </c>
      <c r="C25" s="88" t="s">
        <v>20</v>
      </c>
      <c r="D25" s="87" t="s">
        <v>176</v>
      </c>
      <c r="E25" s="87" t="s">
        <v>177</v>
      </c>
      <c r="F25" s="88" t="s">
        <v>21</v>
      </c>
      <c r="G25" s="87">
        <v>93969</v>
      </c>
      <c r="H25" s="87">
        <v>112</v>
      </c>
      <c r="I25" s="92">
        <v>1</v>
      </c>
      <c r="J25" s="89">
        <v>3</v>
      </c>
      <c r="K25" s="89">
        <v>3</v>
      </c>
      <c r="L25" s="89">
        <v>0</v>
      </c>
      <c r="M25" s="89">
        <v>3</v>
      </c>
      <c r="N25" s="89">
        <v>3</v>
      </c>
      <c r="O25" s="89">
        <v>0</v>
      </c>
      <c r="P25" s="89">
        <v>3</v>
      </c>
      <c r="Q25" s="89">
        <v>3</v>
      </c>
      <c r="R25" s="89">
        <v>0</v>
      </c>
    </row>
    <row r="26" spans="1:18">
      <c r="A26" s="87" t="s">
        <v>181</v>
      </c>
      <c r="B26" s="88" t="s">
        <v>152</v>
      </c>
      <c r="C26" s="88" t="s">
        <v>20</v>
      </c>
      <c r="D26" s="87" t="s">
        <v>176</v>
      </c>
      <c r="E26" s="87" t="s">
        <v>177</v>
      </c>
      <c r="F26" s="88" t="s">
        <v>21</v>
      </c>
      <c r="G26" s="87">
        <v>93987</v>
      </c>
      <c r="H26" s="87">
        <v>112</v>
      </c>
      <c r="I26" s="92">
        <v>390</v>
      </c>
      <c r="J26" s="89">
        <v>150</v>
      </c>
      <c r="K26" s="89">
        <v>150</v>
      </c>
      <c r="L26" s="89">
        <v>0</v>
      </c>
      <c r="M26" s="89">
        <v>300</v>
      </c>
      <c r="N26" s="89">
        <v>300</v>
      </c>
      <c r="O26" s="89">
        <v>0</v>
      </c>
      <c r="P26" s="89">
        <v>150</v>
      </c>
      <c r="Q26" s="89">
        <v>150</v>
      </c>
      <c r="R26" s="89">
        <v>0</v>
      </c>
    </row>
    <row r="27" spans="1:18">
      <c r="A27" s="85" t="s">
        <v>181</v>
      </c>
      <c r="B27" s="86" t="s">
        <v>152</v>
      </c>
      <c r="C27" s="86" t="s">
        <v>20</v>
      </c>
      <c r="D27" s="87" t="s">
        <v>176</v>
      </c>
      <c r="E27" s="87" t="s">
        <v>177</v>
      </c>
      <c r="F27" s="88" t="s">
        <v>21</v>
      </c>
      <c r="G27" s="87">
        <v>90059</v>
      </c>
      <c r="H27" s="87">
        <v>119</v>
      </c>
      <c r="I27" s="92">
        <v>21335.7</v>
      </c>
      <c r="J27" s="89">
        <v>21335.7</v>
      </c>
      <c r="K27" s="89">
        <v>21335.7</v>
      </c>
      <c r="L27" s="89">
        <v>0</v>
      </c>
      <c r="M27" s="89">
        <v>21335.7</v>
      </c>
      <c r="N27" s="89">
        <v>21335.7</v>
      </c>
      <c r="O27" s="89">
        <v>0</v>
      </c>
      <c r="P27" s="89">
        <v>21335.7</v>
      </c>
      <c r="Q27" s="89">
        <v>21335.7</v>
      </c>
      <c r="R27" s="89">
        <v>0</v>
      </c>
    </row>
    <row r="28" spans="1:18">
      <c r="A28" s="87" t="s">
        <v>181</v>
      </c>
      <c r="B28" s="88" t="s">
        <v>152</v>
      </c>
      <c r="C28" s="88" t="s">
        <v>20</v>
      </c>
      <c r="D28" s="87" t="s">
        <v>176</v>
      </c>
      <c r="E28" s="87" t="s">
        <v>177</v>
      </c>
      <c r="F28" s="88" t="s">
        <v>21</v>
      </c>
      <c r="G28" s="87">
        <v>90059</v>
      </c>
      <c r="H28" s="87">
        <v>242</v>
      </c>
      <c r="I28" s="92">
        <v>29556</v>
      </c>
      <c r="J28" s="89">
        <v>25046</v>
      </c>
      <c r="K28" s="89">
        <v>25046</v>
      </c>
      <c r="L28" s="89">
        <v>0</v>
      </c>
      <c r="M28" s="89">
        <v>24258.9</v>
      </c>
      <c r="N28" s="89">
        <v>24258.9</v>
      </c>
      <c r="O28" s="89">
        <v>0</v>
      </c>
      <c r="P28" s="89">
        <v>24038.7</v>
      </c>
      <c r="Q28" s="89">
        <v>24038.7</v>
      </c>
      <c r="R28" s="89">
        <v>0</v>
      </c>
    </row>
    <row r="29" spans="1:18">
      <c r="A29" s="87" t="s">
        <v>181</v>
      </c>
      <c r="B29" s="88" t="s">
        <v>152</v>
      </c>
      <c r="C29" s="88" t="s">
        <v>20</v>
      </c>
      <c r="D29" s="87" t="s">
        <v>176</v>
      </c>
      <c r="E29" s="87" t="s">
        <v>177</v>
      </c>
      <c r="F29" s="88" t="s">
        <v>21</v>
      </c>
      <c r="G29" s="87">
        <v>90059</v>
      </c>
      <c r="H29" s="87">
        <v>244</v>
      </c>
      <c r="I29" s="92">
        <v>22314.3</v>
      </c>
      <c r="J29" s="89">
        <v>19390.8</v>
      </c>
      <c r="K29" s="89">
        <v>19390.8</v>
      </c>
      <c r="L29" s="89">
        <v>0</v>
      </c>
      <c r="M29" s="89">
        <v>18625</v>
      </c>
      <c r="N29" s="89">
        <v>18625</v>
      </c>
      <c r="O29" s="89">
        <v>0</v>
      </c>
      <c r="P29" s="89">
        <v>18060.099999999999</v>
      </c>
      <c r="Q29" s="89">
        <v>18060.099999999999</v>
      </c>
      <c r="R29" s="89">
        <v>0</v>
      </c>
    </row>
    <row r="30" spans="1:18">
      <c r="A30" s="85" t="s">
        <v>181</v>
      </c>
      <c r="B30" s="86" t="s">
        <v>152</v>
      </c>
      <c r="C30" s="86" t="s">
        <v>20</v>
      </c>
      <c r="D30" s="87" t="s">
        <v>176</v>
      </c>
      <c r="E30" s="87" t="s">
        <v>177</v>
      </c>
      <c r="F30" s="88" t="s">
        <v>21</v>
      </c>
      <c r="G30" s="87">
        <v>90059</v>
      </c>
      <c r="H30" s="87">
        <v>611</v>
      </c>
      <c r="I30" s="92">
        <v>7238.7</v>
      </c>
      <c r="J30" s="89">
        <v>6635.6</v>
      </c>
      <c r="K30" s="89">
        <v>6635.6</v>
      </c>
      <c r="L30" s="89">
        <v>0</v>
      </c>
      <c r="M30" s="89">
        <v>6426.1</v>
      </c>
      <c r="N30" s="89">
        <v>6426.1</v>
      </c>
      <c r="O30" s="89">
        <v>0</v>
      </c>
      <c r="P30" s="89">
        <v>6286.4</v>
      </c>
      <c r="Q30" s="89">
        <v>6286.4</v>
      </c>
      <c r="R30" s="89">
        <v>0</v>
      </c>
    </row>
    <row r="31" spans="1:18">
      <c r="A31" s="87" t="s">
        <v>181</v>
      </c>
      <c r="B31" s="88" t="s">
        <v>152</v>
      </c>
      <c r="C31" s="88" t="s">
        <v>20</v>
      </c>
      <c r="D31" s="87" t="s">
        <v>176</v>
      </c>
      <c r="E31" s="87" t="s">
        <v>177</v>
      </c>
      <c r="F31" s="88" t="s">
        <v>21</v>
      </c>
      <c r="G31" s="87">
        <v>90059</v>
      </c>
      <c r="H31" s="87">
        <v>851</v>
      </c>
      <c r="I31" s="92">
        <v>400</v>
      </c>
      <c r="J31" s="89">
        <v>400</v>
      </c>
      <c r="K31" s="89">
        <v>400</v>
      </c>
      <c r="L31" s="89">
        <v>0</v>
      </c>
      <c r="M31" s="89">
        <v>400</v>
      </c>
      <c r="N31" s="89">
        <v>400</v>
      </c>
      <c r="O31" s="89">
        <v>0</v>
      </c>
      <c r="P31" s="89">
        <v>400</v>
      </c>
      <c r="Q31" s="89">
        <v>400</v>
      </c>
      <c r="R31" s="89">
        <v>0</v>
      </c>
    </row>
    <row r="32" spans="1:18">
      <c r="A32" s="87" t="s">
        <v>181</v>
      </c>
      <c r="B32" s="88" t="s">
        <v>152</v>
      </c>
      <c r="C32" s="88" t="s">
        <v>20</v>
      </c>
      <c r="D32" s="87" t="s">
        <v>176</v>
      </c>
      <c r="E32" s="87" t="s">
        <v>177</v>
      </c>
      <c r="F32" s="88" t="s">
        <v>21</v>
      </c>
      <c r="G32" s="88">
        <v>90059</v>
      </c>
      <c r="H32" s="87">
        <v>852</v>
      </c>
      <c r="I32" s="91">
        <v>150</v>
      </c>
      <c r="J32" s="90">
        <v>150</v>
      </c>
      <c r="K32" s="90">
        <v>150</v>
      </c>
      <c r="L32" s="89">
        <v>0</v>
      </c>
      <c r="M32" s="90">
        <v>150</v>
      </c>
      <c r="N32" s="90">
        <v>150</v>
      </c>
      <c r="O32" s="89">
        <v>0</v>
      </c>
      <c r="P32" s="90">
        <v>150</v>
      </c>
      <c r="Q32" s="90">
        <v>150</v>
      </c>
      <c r="R32" s="89">
        <v>0</v>
      </c>
    </row>
    <row r="33" spans="9:18">
      <c r="I33" s="84">
        <f>SUM(I2:I32)</f>
        <v>10998455.299999999</v>
      </c>
      <c r="J33" s="84">
        <f>SUM(J2:J32)</f>
        <v>12068347.200000001</v>
      </c>
      <c r="K33" s="84">
        <f t="shared" ref="K33:R33" si="0">SUM(K2:K32)</f>
        <v>12068347.200000001</v>
      </c>
      <c r="L33" s="84">
        <f t="shared" si="0"/>
        <v>0</v>
      </c>
      <c r="M33" s="84">
        <f t="shared" si="0"/>
        <v>11705446.1</v>
      </c>
      <c r="N33" s="84">
        <f t="shared" si="0"/>
        <v>11705446.1</v>
      </c>
      <c r="O33" s="84">
        <f t="shared" si="0"/>
        <v>0</v>
      </c>
      <c r="P33" s="84">
        <f t="shared" si="0"/>
        <v>11596898.4</v>
      </c>
      <c r="Q33" s="84">
        <f t="shared" si="0"/>
        <v>11596898.4</v>
      </c>
      <c r="R33" s="84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итог МФ</vt:lpstr>
      <vt:lpstr>Лист1</vt:lpstr>
      <vt:lpstr>Лист2</vt:lpstr>
      <vt:lpstr>'Форма итог МФ'!Заголовки_для_печати</vt:lpstr>
      <vt:lpstr>'Форма итог МФ'!Область_печати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ГАМЗУЛИН ДМИТРИЙ СЕРГЕЕВИЧ</dc:creator>
  <cp:lastModifiedBy>BernovskayaAM</cp:lastModifiedBy>
  <cp:lastPrinted>2016-09-02T14:17:03Z</cp:lastPrinted>
  <dcterms:created xsi:type="dcterms:W3CDTF">2016-04-15T13:50:06Z</dcterms:created>
  <dcterms:modified xsi:type="dcterms:W3CDTF">2018-02-15T15:48:08Z</dcterms:modified>
</cp:coreProperties>
</file>